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9465"/>
  </bookViews>
  <sheets>
    <sheet name="คำแถลงงบประมาณ" sheetId="1" r:id="rId1"/>
    <sheet name="รายรับ" sheetId="2" r:id="rId2"/>
    <sheet name="รายจ่าย" sheetId="4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25" i="2"/>
  <c r="E36" i="1"/>
  <c r="F41"/>
  <c r="F40"/>
  <c r="F39"/>
  <c r="B18" i="4"/>
  <c r="B21" s="1"/>
  <c r="B16"/>
  <c r="B14"/>
  <c r="C23" i="2"/>
  <c r="C20"/>
  <c r="C17"/>
  <c r="C24" s="1"/>
  <c r="D21" i="4"/>
  <c r="D23" i="2"/>
  <c r="D20"/>
  <c r="D17"/>
  <c r="B23"/>
  <c r="B20"/>
  <c r="B17"/>
  <c r="C21" i="4"/>
  <c r="C22" i="1"/>
  <c r="D24" i="2" l="1"/>
  <c r="B24"/>
  <c r="C37" i="1"/>
</calcChain>
</file>

<file path=xl/sharedStrings.xml><?xml version="1.0" encoding="utf-8"?>
<sst xmlns="http://schemas.openxmlformats.org/spreadsheetml/2006/main" count="157" uniqueCount="91">
  <si>
    <t>คำแถลงงบประมาณ</t>
  </si>
  <si>
    <t>ท่านประธานสภาฯ และสมาชิกสภาองค์การบริหารส่วนตำบลเวียงตาล</t>
  </si>
  <si>
    <t>บัดนี้ ถึงเวลาที่คณะผู้บริหารขององค์การบริหารส่วนตำบลเวียงตาล จะได้เสนอร่างข้อบัญญัติ</t>
  </si>
  <si>
    <t>คณะผู้บริหารองค์การบริหารส่วนตำบลเวียงตาล จึงขอชี้แจงให้ท่านประธานและสมาชิกทุกท่านได้ทราบถึง</t>
  </si>
  <si>
    <t>1. สถานะการคลัง</t>
  </si>
  <si>
    <t xml:space="preserve">  1.1 งบประมาณรายจ่ายทั่วไป</t>
  </si>
  <si>
    <t xml:space="preserve">1.1.1 เงินฝากธนาคารทั้งสิ้น   </t>
  </si>
  <si>
    <t>จำนวน</t>
  </si>
  <si>
    <t>บาท</t>
  </si>
  <si>
    <t>1.1.2 เงินสะสม</t>
  </si>
  <si>
    <t>1.1.3 ทุนสำรองเงินสะสม</t>
  </si>
  <si>
    <t xml:space="preserve">       รวม           -         บาท</t>
  </si>
  <si>
    <t>1.1.5 รายการที่ได้กันเงินไว้โดยยังไม่ได้ก่อหนี้ผูกพัน  จำนวน            -           โครงการ</t>
  </si>
  <si>
    <t xml:space="preserve">  1.2 เงินกู้คงค้าง                 -         บาท</t>
  </si>
  <si>
    <t xml:space="preserve">   (1) รายรับจริงทั้งสิ้น</t>
  </si>
  <si>
    <t xml:space="preserve">       หมวดค่าธรรมเนียม ค่าปรับ และใบอนุญาต</t>
  </si>
  <si>
    <t xml:space="preserve">       หมวดรายได้จากทรัพย์สิน</t>
  </si>
  <si>
    <t xml:space="preserve">       หมวดรายได้เบ็ดเตล็ด</t>
  </si>
  <si>
    <t xml:space="preserve">       หมวดรายได้จากทุน</t>
  </si>
  <si>
    <t xml:space="preserve">       หมวดภาษีจัดสรร</t>
  </si>
  <si>
    <t xml:space="preserve">       หมวดเงินอุดหนุนทั่วไป</t>
  </si>
  <si>
    <t xml:space="preserve">       หมวดรายได้จากสาธารณูปโภคและการพาณิชย์</t>
  </si>
  <si>
    <t>บาท   ประกอบด้วย</t>
  </si>
  <si>
    <t xml:space="preserve">   (2) เงินอุดหนุนที่รัฐบาลให้โดยระบุวัตถุประสงค์</t>
  </si>
  <si>
    <t xml:space="preserve">   (3) รายจ่ายจริง</t>
  </si>
  <si>
    <t xml:space="preserve">       งบกลาง</t>
  </si>
  <si>
    <t xml:space="preserve">   (4) รายจ่ายที่จ่ายจากเงินอุดหนุนที่รัฐบาลให้โดยระบุวัตถุประสงค์</t>
  </si>
  <si>
    <t xml:space="preserve">   (5) มีการจ่ายเงินสะสมเพื่อดำเนินการตามอำนาจหน้าที่</t>
  </si>
  <si>
    <t>องค์การบริหารส่วนตำบลเวียงตาล</t>
  </si>
  <si>
    <t>2.1 รายรับ</t>
  </si>
  <si>
    <t>รายรับ</t>
  </si>
  <si>
    <t>รายรับจริง</t>
  </si>
  <si>
    <t>ประมาณการ</t>
  </si>
  <si>
    <t>รายได้จัดเก็บเอง</t>
  </si>
  <si>
    <t xml:space="preserve">     หมวดภาษีอากร</t>
  </si>
  <si>
    <t xml:space="preserve">     หมวดค่าธรรมเนียม ค่าปรับ และใบอนุญาต</t>
  </si>
  <si>
    <t xml:space="preserve">     หมวดรายได้จากทรัพย์สิน</t>
  </si>
  <si>
    <t xml:space="preserve">     หมวดรายได้จากสาธารณูปโภคและการพาณิชย์</t>
  </si>
  <si>
    <t xml:space="preserve">     หมวดรายได้เบ็ดเตล็ด</t>
  </si>
  <si>
    <t xml:space="preserve">     หมวดรายได้จากทุน</t>
  </si>
  <si>
    <t>รวมรายได้จัดเก็บเอง</t>
  </si>
  <si>
    <t>รายได้ที่รัฐบาลเก็บแล้วจัดสรรให้ อปท.</t>
  </si>
  <si>
    <t xml:space="preserve">     หมวดภาษีจัดสรร</t>
  </si>
  <si>
    <t>รวมรายได้ที่รับฐาลเก็บแล้วจัดสรรให้ อปท.</t>
  </si>
  <si>
    <t xml:space="preserve">     หมวดเงินอุดหนุนทั่วไป</t>
  </si>
  <si>
    <t>รวม</t>
  </si>
  <si>
    <t>รวมรายได้ที่รัฐบาลอุดหนุนให้ อปท.</t>
  </si>
  <si>
    <t>อำเภอห้างฉัตร  จังหวัดลำปาง</t>
  </si>
  <si>
    <t>รายได้ที่รัฐบาลอุดหนุนให้ อปท.</t>
  </si>
  <si>
    <t>2.2 รายจ่าย</t>
  </si>
  <si>
    <t>รายจ่ายจริง</t>
  </si>
  <si>
    <t>จ่ายจากงบประมาณ</t>
  </si>
  <si>
    <t>วัสดุ และหมวดค่าสาธารณูปโภค)</t>
  </si>
  <si>
    <t>รวมจ่ายจากงบประมาณ</t>
  </si>
  <si>
    <t xml:space="preserve">งบประมาณรายจ่ายประจำปี ต่อสภาองค์การบริหารส่วนตำบลเวียงตาล อีกครั้งหนึ่ง    ฉะนั้น ในโอกาสนี้ </t>
  </si>
  <si>
    <t xml:space="preserve">บาท   </t>
  </si>
  <si>
    <t>ปี 2562</t>
  </si>
  <si>
    <t>เบี้ยยังชีพฯ,เงินสำรองจ่าย,รายจ่ายตามข้อผูกพัน,เงิน กบท.)</t>
  </si>
  <si>
    <t xml:space="preserve">ค่าจ้างประจำ และค่าตอบแทนพนักงานจ้าง) </t>
  </si>
  <si>
    <t>อุดหนุน คก.หมู่บ้าน และอุดหนุนกิจการสาธารณะประโยชน์)</t>
  </si>
  <si>
    <t xml:space="preserve">       หมวดภาษีอากร</t>
  </si>
  <si>
    <t>ปี 2563</t>
  </si>
  <si>
    <t>1.1.4 รายการกันเงินไว้แบบก่อหนี้ผูกพันและยังไม่ได้เบิกจ่าย  จำนวน     -        โครงการ</t>
  </si>
  <si>
    <t>มีสถานะการเงิน ดังนี้</t>
  </si>
  <si>
    <r>
      <t xml:space="preserve">       งบบุคลากร </t>
    </r>
    <r>
      <rPr>
        <sz val="12"/>
        <color theme="1"/>
        <rFont val="TH SarabunPSK"/>
        <family val="2"/>
      </rPr>
      <t>(หมวดเงินเดือนค่าจ้างประจำและค่าจ้างชั่วคราว)</t>
    </r>
  </si>
  <si>
    <r>
      <t xml:space="preserve">       งบดำเนินการ </t>
    </r>
    <r>
      <rPr>
        <sz val="12"/>
        <color theme="1"/>
        <rFont val="TH SarabunPSK"/>
        <family val="2"/>
      </rPr>
      <t>(หมวดค่าตอบแทนใช้สอยวัสดุและสาธารณูปโภค)</t>
    </r>
  </si>
  <si>
    <r>
      <t xml:space="preserve">       งบลงทุน </t>
    </r>
    <r>
      <rPr>
        <sz val="12"/>
        <color theme="1"/>
        <rFont val="TH SarabunPSK"/>
        <family val="2"/>
      </rPr>
      <t>(หมวดค่าครุภัณฑ์ที่ดินและสิ่งก่อสร้าง)</t>
    </r>
  </si>
  <si>
    <r>
      <t xml:space="preserve">       งบเงินอุดหนุน </t>
    </r>
    <r>
      <rPr>
        <sz val="12"/>
        <color theme="1"/>
        <rFont val="TH SarabunPSK"/>
        <family val="2"/>
      </rPr>
      <t>(หมวดเงินอุดหนุน)</t>
    </r>
  </si>
  <si>
    <t>ประกอบงบประมาณรายจ่ายประจำปีงบประมาณ พ.ศ.2564</t>
  </si>
  <si>
    <t>ประจำปีงบประมาณ พ.ศ.2564</t>
  </si>
  <si>
    <t>ปี 2564</t>
  </si>
  <si>
    <r>
      <t xml:space="preserve">     </t>
    </r>
    <r>
      <rPr>
        <b/>
        <u/>
        <sz val="16"/>
        <color theme="1"/>
        <rFont val="TH SarabunPSK"/>
        <family val="2"/>
      </rPr>
      <t>งบกลาง</t>
    </r>
    <r>
      <rPr>
        <sz val="16"/>
        <color theme="1"/>
        <rFont val="TH SarabunPSK"/>
        <family val="2"/>
      </rPr>
      <t xml:space="preserve"> (เงินสมทบประกันสังคม,เงินช่วยเหลือประปา</t>
    </r>
  </si>
  <si>
    <r>
      <t xml:space="preserve">     </t>
    </r>
    <r>
      <rPr>
        <b/>
        <u/>
        <sz val="16"/>
        <color theme="1"/>
        <rFont val="TH SarabunPSK"/>
        <family val="2"/>
      </rPr>
      <t>งบบุคลากร</t>
    </r>
    <r>
      <rPr>
        <sz val="16"/>
        <color theme="1"/>
        <rFont val="TH SarabunPSK"/>
        <family val="2"/>
      </rPr>
      <t xml:space="preserve"> (เงินเดือนฝ่ายการเมือง,ฝ่ายประจำ </t>
    </r>
  </si>
  <si>
    <r>
      <t xml:space="preserve">     </t>
    </r>
    <r>
      <rPr>
        <b/>
        <u/>
        <sz val="16"/>
        <color theme="1"/>
        <rFont val="TH SarabunPSK"/>
        <family val="2"/>
      </rPr>
      <t>งบดำเนินงาน</t>
    </r>
    <r>
      <rPr>
        <sz val="16"/>
        <color theme="1"/>
        <rFont val="TH SarabunPSK"/>
        <family val="2"/>
      </rPr>
      <t xml:space="preserve"> (หมวดค่าตอบแทนใช้สอยและ</t>
    </r>
  </si>
  <si>
    <r>
      <t xml:space="preserve">     </t>
    </r>
    <r>
      <rPr>
        <b/>
        <u/>
        <sz val="16"/>
        <color theme="1"/>
        <rFont val="TH SarabunPSK"/>
        <family val="2"/>
      </rPr>
      <t>งบลงทุน</t>
    </r>
    <r>
      <rPr>
        <sz val="16"/>
        <color theme="1"/>
        <rFont val="TH SarabunPSK"/>
        <family val="2"/>
      </rPr>
      <t xml:space="preserve"> (หมวดค่าครุภัณฑ์ที่ดินและสิ่งก่อสร้าง)</t>
    </r>
  </si>
  <si>
    <r>
      <t xml:space="preserve">     </t>
    </r>
    <r>
      <rPr>
        <b/>
        <u/>
        <sz val="16"/>
        <color theme="1"/>
        <rFont val="TH SarabunPSK"/>
        <family val="2"/>
      </rPr>
      <t>งบเงินอุดหนุน</t>
    </r>
    <r>
      <rPr>
        <sz val="16"/>
        <color theme="1"/>
        <rFont val="TH SarabunPSK"/>
        <family val="2"/>
      </rPr>
      <t xml:space="preserve"> (อุดหนุนส่วนราชการ ,อุดหนุน อปท.</t>
    </r>
  </si>
  <si>
    <t>2. การบริหารงบประมาณในปีงบประมาณ พ.ศ.2562</t>
  </si>
  <si>
    <t>สถานะการคลังตลอดจนหลักการและแนวนโยบายการดำเนินการ ในปีงบประมาณ พ.ศ.2564   ดังต่อไปนี้</t>
  </si>
  <si>
    <t xml:space="preserve">     ในปีงบประมาณ พ.ศ.2563 ณ วันที่ 31 กรกฎาคม พ.ศ.2563 องค์การบริหารส่วนตำบลเวียงตาล </t>
  </si>
  <si>
    <t xml:space="preserve"> 3. งบเฉพาะการ</t>
  </si>
  <si>
    <t xml:space="preserve">  ประเภทกิจการประปา กิจการประปา</t>
  </si>
  <si>
    <t xml:space="preserve">      รายรับจริง</t>
  </si>
  <si>
    <t xml:space="preserve">      รายจ่ายจริง</t>
  </si>
  <si>
    <t xml:space="preserve">      กำไรสะสม</t>
  </si>
  <si>
    <t xml:space="preserve">      เงินสะสม</t>
  </si>
  <si>
    <t xml:space="preserve">      ทุนสำรองเงินสะสม</t>
  </si>
  <si>
    <t xml:space="preserve">      กู้เงินจากธนาคาร</t>
  </si>
  <si>
    <t xml:space="preserve">      ยืมเงินสะสมจาก อบต.</t>
  </si>
  <si>
    <t xml:space="preserve">      เงินฝากธนาคาร</t>
  </si>
  <si>
    <t xml:space="preserve">      ทรัพย์จำนำ</t>
  </si>
  <si>
    <t xml:space="preserve">  ปีงบประมาณ พ.ศ.2563 ณ วันที่ 30  มิถุนายน 2563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</si>
</sst>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2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43" fontId="2" fillId="0" borderId="5" xfId="1" applyFont="1" applyBorder="1"/>
    <xf numFmtId="0" fontId="2" fillId="0" borderId="3" xfId="0" applyFont="1" applyBorder="1"/>
    <xf numFmtId="43" fontId="2" fillId="0" borderId="3" xfId="1" applyFont="1" applyBorder="1"/>
    <xf numFmtId="0" fontId="2" fillId="0" borderId="8" xfId="0" applyFont="1" applyBorder="1"/>
    <xf numFmtId="43" fontId="2" fillId="0" borderId="8" xfId="1" applyFont="1" applyBorder="1"/>
    <xf numFmtId="0" fontId="3" fillId="0" borderId="1" xfId="0" applyFont="1" applyBorder="1" applyAlignment="1">
      <alignment horizontal="right"/>
    </xf>
    <xf numFmtId="43" fontId="3" fillId="0" borderId="1" xfId="1" applyFont="1" applyBorder="1"/>
    <xf numFmtId="187" fontId="2" fillId="0" borderId="3" xfId="1" applyNumberFormat="1" applyFont="1" applyBorder="1"/>
    <xf numFmtId="187" fontId="3" fillId="0" borderId="1" xfId="1" applyNumberFormat="1" applyFont="1" applyBorder="1"/>
    <xf numFmtId="0" fontId="2" fillId="0" borderId="0" xfId="0" applyFont="1" applyAlignment="1">
      <alignment horizontal="right"/>
    </xf>
    <xf numFmtId="0" fontId="8" fillId="0" borderId="0" xfId="0" applyFont="1"/>
    <xf numFmtId="43" fontId="2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43" fontId="7" fillId="0" borderId="0" xfId="1" applyFont="1" applyFill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workbookViewId="0">
      <selection activeCell="M6" sqref="M6"/>
    </sheetView>
  </sheetViews>
  <sheetFormatPr defaultRowHeight="24"/>
  <cols>
    <col min="1" max="3" width="9" style="1"/>
    <col min="4" max="4" width="14.875" style="1" customWidth="1"/>
    <col min="5" max="5" width="11.375" style="1" customWidth="1"/>
    <col min="6" max="6" width="9" style="1"/>
    <col min="7" max="7" width="9.75" style="1" customWidth="1"/>
    <col min="8" max="8" width="5.625" style="1" customWidth="1"/>
    <col min="9" max="16384" width="9" style="1"/>
  </cols>
  <sheetData>
    <row r="1" spans="1:8">
      <c r="H1" s="1">
        <v>1</v>
      </c>
    </row>
    <row r="2" spans="1:8">
      <c r="A2" s="20" t="s">
        <v>0</v>
      </c>
      <c r="B2" s="20"/>
      <c r="C2" s="20"/>
      <c r="D2" s="20"/>
      <c r="E2" s="20"/>
      <c r="F2" s="20"/>
      <c r="G2" s="20"/>
      <c r="H2" s="20"/>
    </row>
    <row r="3" spans="1:8">
      <c r="A3" s="20" t="s">
        <v>68</v>
      </c>
      <c r="B3" s="20"/>
      <c r="C3" s="20"/>
      <c r="D3" s="20"/>
      <c r="E3" s="20"/>
      <c r="F3" s="20"/>
      <c r="G3" s="20"/>
      <c r="H3" s="20"/>
    </row>
    <row r="4" spans="1:8">
      <c r="A4" s="2" t="s">
        <v>1</v>
      </c>
      <c r="B4" s="2"/>
      <c r="C4" s="2"/>
      <c r="D4" s="2"/>
      <c r="E4" s="2"/>
      <c r="F4" s="2"/>
      <c r="G4" s="2"/>
      <c r="H4" s="2"/>
    </row>
    <row r="5" spans="1:8">
      <c r="B5" s="1" t="s">
        <v>2</v>
      </c>
    </row>
    <row r="6" spans="1:8">
      <c r="A6" s="1" t="s">
        <v>54</v>
      </c>
    </row>
    <row r="7" spans="1:8">
      <c r="A7" s="1" t="s">
        <v>3</v>
      </c>
    </row>
    <row r="8" spans="1:8">
      <c r="A8" s="1" t="s">
        <v>77</v>
      </c>
    </row>
    <row r="9" spans="1:8">
      <c r="A9" s="2" t="s">
        <v>4</v>
      </c>
    </row>
    <row r="10" spans="1:8">
      <c r="A10" s="1" t="s">
        <v>5</v>
      </c>
    </row>
    <row r="11" spans="1:8">
      <c r="A11" s="1" t="s">
        <v>78</v>
      </c>
    </row>
    <row r="12" spans="1:8">
      <c r="A12" s="1" t="s">
        <v>63</v>
      </c>
    </row>
    <row r="13" spans="1:8">
      <c r="B13" s="1" t="s">
        <v>6</v>
      </c>
      <c r="E13" s="17" t="s">
        <v>7</v>
      </c>
      <c r="F13" s="21">
        <v>30722102.079999998</v>
      </c>
      <c r="G13" s="21"/>
      <c r="H13" s="1" t="s">
        <v>8</v>
      </c>
    </row>
    <row r="14" spans="1:8">
      <c r="B14" s="1" t="s">
        <v>9</v>
      </c>
      <c r="E14" s="17" t="s">
        <v>7</v>
      </c>
      <c r="F14" s="21">
        <v>6384730.9000000004</v>
      </c>
      <c r="G14" s="21"/>
      <c r="H14" s="1" t="s">
        <v>8</v>
      </c>
    </row>
    <row r="15" spans="1:8">
      <c r="B15" s="1" t="s">
        <v>10</v>
      </c>
      <c r="E15" s="17" t="s">
        <v>7</v>
      </c>
      <c r="F15" s="21">
        <v>13970023.439999999</v>
      </c>
      <c r="G15" s="21"/>
      <c r="H15" s="1" t="s">
        <v>8</v>
      </c>
    </row>
    <row r="16" spans="1:8">
      <c r="B16" s="1" t="s">
        <v>62</v>
      </c>
    </row>
    <row r="17" spans="1:8">
      <c r="B17" s="1" t="s">
        <v>11</v>
      </c>
    </row>
    <row r="18" spans="1:8">
      <c r="B18" s="1" t="s">
        <v>12</v>
      </c>
    </row>
    <row r="19" spans="1:8">
      <c r="B19" s="1" t="s">
        <v>11</v>
      </c>
    </row>
    <row r="20" spans="1:8">
      <c r="A20" s="1" t="s">
        <v>13</v>
      </c>
    </row>
    <row r="21" spans="1:8">
      <c r="A21" s="2" t="s">
        <v>76</v>
      </c>
    </row>
    <row r="22" spans="1:8" ht="26.25">
      <c r="A22" s="1" t="s">
        <v>14</v>
      </c>
      <c r="C22" s="22">
        <f>F23+F24+F25+F26+F27+F28+F29+F30</f>
        <v>51541861.68</v>
      </c>
      <c r="D22" s="23"/>
      <c r="E22" s="1" t="s">
        <v>22</v>
      </c>
    </row>
    <row r="23" spans="1:8">
      <c r="A23" s="1" t="s">
        <v>60</v>
      </c>
      <c r="E23" s="17" t="s">
        <v>7</v>
      </c>
      <c r="F23" s="19">
        <v>1210849.1100000001</v>
      </c>
      <c r="G23" s="19"/>
      <c r="H23" s="1" t="s">
        <v>8</v>
      </c>
    </row>
    <row r="24" spans="1:8">
      <c r="A24" s="1" t="s">
        <v>15</v>
      </c>
      <c r="E24" s="17" t="s">
        <v>7</v>
      </c>
      <c r="F24" s="19">
        <v>166148.5</v>
      </c>
      <c r="G24" s="19"/>
      <c r="H24" s="1" t="s">
        <v>8</v>
      </c>
    </row>
    <row r="25" spans="1:8">
      <c r="A25" s="1" t="s">
        <v>16</v>
      </c>
      <c r="E25" s="17" t="s">
        <v>7</v>
      </c>
      <c r="F25" s="19">
        <v>224571.36</v>
      </c>
      <c r="G25" s="19"/>
      <c r="H25" s="1" t="s">
        <v>8</v>
      </c>
    </row>
    <row r="26" spans="1:8">
      <c r="A26" s="1" t="s">
        <v>21</v>
      </c>
      <c r="E26" s="17" t="s">
        <v>7</v>
      </c>
      <c r="F26" s="19">
        <v>0</v>
      </c>
      <c r="G26" s="19"/>
      <c r="H26" s="1" t="s">
        <v>8</v>
      </c>
    </row>
    <row r="27" spans="1:8">
      <c r="A27" s="1" t="s">
        <v>17</v>
      </c>
      <c r="E27" s="17" t="s">
        <v>7</v>
      </c>
      <c r="F27" s="19">
        <v>159501.9</v>
      </c>
      <c r="G27" s="19"/>
      <c r="H27" s="1" t="s">
        <v>8</v>
      </c>
    </row>
    <row r="28" spans="1:8">
      <c r="A28" s="1" t="s">
        <v>18</v>
      </c>
      <c r="E28" s="17" t="s">
        <v>7</v>
      </c>
      <c r="F28" s="19">
        <v>0</v>
      </c>
      <c r="G28" s="19"/>
      <c r="H28" s="1" t="s">
        <v>8</v>
      </c>
    </row>
    <row r="29" spans="1:8">
      <c r="A29" s="1" t="s">
        <v>19</v>
      </c>
      <c r="E29" s="17" t="s">
        <v>7</v>
      </c>
      <c r="F29" s="19">
        <v>24658806.809999999</v>
      </c>
      <c r="G29" s="19"/>
      <c r="H29" s="1" t="s">
        <v>8</v>
      </c>
    </row>
    <row r="30" spans="1:8">
      <c r="A30" s="1" t="s">
        <v>20</v>
      </c>
      <c r="E30" s="17" t="s">
        <v>7</v>
      </c>
      <c r="F30" s="19">
        <v>25121984</v>
      </c>
      <c r="G30" s="19"/>
      <c r="H30" s="1" t="s">
        <v>8</v>
      </c>
    </row>
    <row r="31" spans="1:8">
      <c r="F31" s="3"/>
      <c r="G31" s="3"/>
    </row>
    <row r="32" spans="1:8">
      <c r="F32" s="3"/>
      <c r="G32" s="3"/>
    </row>
    <row r="33" spans="1:8">
      <c r="F33" s="3"/>
      <c r="G33" s="3"/>
      <c r="H33" s="1">
        <v>2</v>
      </c>
    </row>
    <row r="34" spans="1:8">
      <c r="F34" s="3"/>
      <c r="G34" s="3"/>
    </row>
    <row r="35" spans="1:8">
      <c r="F35" s="3"/>
      <c r="G35" s="3"/>
    </row>
    <row r="36" spans="1:8" ht="26.25">
      <c r="A36" s="1" t="s">
        <v>23</v>
      </c>
      <c r="E36" s="22">
        <f>6790000+188881.8</f>
        <v>6978881.7999999998</v>
      </c>
      <c r="F36" s="23"/>
      <c r="G36" s="1" t="s">
        <v>55</v>
      </c>
    </row>
    <row r="37" spans="1:8" ht="26.25">
      <c r="A37" s="1" t="s">
        <v>24</v>
      </c>
      <c r="C37" s="22">
        <f>F38+F39+F40+F41+F42</f>
        <v>47424319.260000005</v>
      </c>
      <c r="D37" s="23"/>
      <c r="E37" s="1" t="s">
        <v>22</v>
      </c>
    </row>
    <row r="38" spans="1:8">
      <c r="A38" s="1" t="s">
        <v>25</v>
      </c>
      <c r="E38" s="17" t="s">
        <v>7</v>
      </c>
      <c r="F38" s="19">
        <v>16282837.199999999</v>
      </c>
      <c r="G38" s="19"/>
      <c r="H38" s="1" t="s">
        <v>8</v>
      </c>
    </row>
    <row r="39" spans="1:8">
      <c r="A39" s="1" t="s">
        <v>64</v>
      </c>
      <c r="E39" s="17" t="s">
        <v>7</v>
      </c>
      <c r="F39" s="19">
        <f>2398320+11793740</f>
        <v>14192060</v>
      </c>
      <c r="G39" s="19"/>
      <c r="H39" s="1" t="s">
        <v>8</v>
      </c>
    </row>
    <row r="40" spans="1:8">
      <c r="A40" s="1" t="s">
        <v>65</v>
      </c>
      <c r="E40" s="17" t="s">
        <v>7</v>
      </c>
      <c r="F40" s="19">
        <f>357690+3769424.72+1372864.54+521218.71</f>
        <v>6021197.9699999997</v>
      </c>
      <c r="G40" s="19"/>
      <c r="H40" s="1" t="s">
        <v>8</v>
      </c>
    </row>
    <row r="41" spans="1:8">
      <c r="A41" s="1" t="s">
        <v>66</v>
      </c>
      <c r="E41" s="17" t="s">
        <v>7</v>
      </c>
      <c r="F41" s="19">
        <f>2258800+6203500</f>
        <v>8462300</v>
      </c>
      <c r="G41" s="19"/>
      <c r="H41" s="1" t="s">
        <v>8</v>
      </c>
    </row>
    <row r="42" spans="1:8">
      <c r="A42" s="1" t="s">
        <v>67</v>
      </c>
      <c r="E42" s="17" t="s">
        <v>7</v>
      </c>
      <c r="F42" s="19">
        <v>2465924.09</v>
      </c>
      <c r="G42" s="19"/>
      <c r="H42" s="1" t="s">
        <v>8</v>
      </c>
    </row>
    <row r="43" spans="1:8">
      <c r="A43" s="18" t="s">
        <v>26</v>
      </c>
      <c r="E43" s="17" t="s">
        <v>7</v>
      </c>
      <c r="F43" s="19">
        <v>6978881.7999999998</v>
      </c>
      <c r="G43" s="19"/>
      <c r="H43" s="1" t="s">
        <v>8</v>
      </c>
    </row>
    <row r="44" spans="1:8">
      <c r="A44" s="1" t="s">
        <v>27</v>
      </c>
      <c r="E44" s="17" t="s">
        <v>7</v>
      </c>
      <c r="F44" s="19">
        <v>3021400</v>
      </c>
      <c r="G44" s="19"/>
      <c r="H44" s="1" t="s">
        <v>8</v>
      </c>
    </row>
    <row r="45" spans="1:8">
      <c r="A45" s="2" t="s">
        <v>79</v>
      </c>
      <c r="E45" s="17"/>
    </row>
    <row r="46" spans="1:8">
      <c r="A46" s="1" t="s">
        <v>80</v>
      </c>
    </row>
    <row r="47" spans="1:8">
      <c r="A47" s="1" t="s">
        <v>90</v>
      </c>
    </row>
    <row r="48" spans="1:8">
      <c r="A48" s="1" t="s">
        <v>81</v>
      </c>
      <c r="E48" s="17" t="s">
        <v>7</v>
      </c>
      <c r="F48" s="19">
        <v>72635</v>
      </c>
      <c r="G48" s="19"/>
      <c r="H48" s="1" t="s">
        <v>8</v>
      </c>
    </row>
    <row r="49" spans="1:8">
      <c r="A49" s="1" t="s">
        <v>82</v>
      </c>
      <c r="E49" s="17" t="s">
        <v>7</v>
      </c>
      <c r="F49" s="19">
        <v>62142</v>
      </c>
      <c r="G49" s="19"/>
      <c r="H49" s="1" t="s">
        <v>8</v>
      </c>
    </row>
    <row r="50" spans="1:8">
      <c r="A50" s="1" t="s">
        <v>83</v>
      </c>
      <c r="E50" s="17" t="s">
        <v>7</v>
      </c>
      <c r="F50" s="19">
        <v>0</v>
      </c>
      <c r="G50" s="19"/>
      <c r="H50" s="1" t="s">
        <v>8</v>
      </c>
    </row>
    <row r="51" spans="1:8">
      <c r="A51" s="1" t="s">
        <v>84</v>
      </c>
      <c r="E51" s="17" t="s">
        <v>7</v>
      </c>
      <c r="F51" s="19">
        <v>92361.63</v>
      </c>
      <c r="G51" s="19"/>
      <c r="H51" s="1" t="s">
        <v>8</v>
      </c>
    </row>
    <row r="52" spans="1:8">
      <c r="A52" s="1" t="s">
        <v>85</v>
      </c>
      <c r="E52" s="17" t="s">
        <v>7</v>
      </c>
      <c r="F52" s="19">
        <v>16299.11</v>
      </c>
      <c r="G52" s="19"/>
      <c r="H52" s="1" t="s">
        <v>8</v>
      </c>
    </row>
    <row r="53" spans="1:8">
      <c r="A53" s="1" t="s">
        <v>86</v>
      </c>
      <c r="E53" s="17" t="s">
        <v>7</v>
      </c>
      <c r="F53" s="19">
        <v>0</v>
      </c>
      <c r="G53" s="19"/>
      <c r="H53" s="1" t="s">
        <v>8</v>
      </c>
    </row>
    <row r="54" spans="1:8">
      <c r="A54" s="1" t="s">
        <v>87</v>
      </c>
      <c r="E54" s="17" t="s">
        <v>7</v>
      </c>
      <c r="F54" s="19">
        <v>0</v>
      </c>
      <c r="G54" s="19"/>
      <c r="H54" s="1" t="s">
        <v>8</v>
      </c>
    </row>
    <row r="55" spans="1:8">
      <c r="A55" s="1" t="s">
        <v>88</v>
      </c>
      <c r="E55" s="17" t="s">
        <v>7</v>
      </c>
      <c r="F55" s="19">
        <v>126176.06</v>
      </c>
      <c r="G55" s="19"/>
      <c r="H55" s="1" t="s">
        <v>8</v>
      </c>
    </row>
    <row r="56" spans="1:8">
      <c r="A56" s="1" t="s">
        <v>89</v>
      </c>
      <c r="E56" s="17" t="s">
        <v>7</v>
      </c>
      <c r="F56" s="19">
        <v>0</v>
      </c>
      <c r="G56" s="19"/>
      <c r="H56" s="1" t="s">
        <v>8</v>
      </c>
    </row>
    <row r="57" spans="1:8">
      <c r="E57" s="17"/>
      <c r="F57" s="19"/>
      <c r="G57" s="19"/>
    </row>
    <row r="58" spans="1:8">
      <c r="E58" s="17"/>
      <c r="F58" s="19"/>
      <c r="G58" s="19"/>
    </row>
    <row r="59" spans="1:8">
      <c r="E59" s="17"/>
      <c r="F59" s="19"/>
      <c r="G59" s="19"/>
    </row>
    <row r="60" spans="1:8">
      <c r="E60" s="17"/>
      <c r="F60" s="19"/>
      <c r="G60" s="19"/>
    </row>
    <row r="61" spans="1:8">
      <c r="E61" s="17"/>
      <c r="F61" s="19"/>
      <c r="G61" s="19"/>
    </row>
  </sheetData>
  <mergeCells count="37">
    <mergeCell ref="F43:G43"/>
    <mergeCell ref="F44:G44"/>
    <mergeCell ref="C37:D37"/>
    <mergeCell ref="F38:G38"/>
    <mergeCell ref="F40:G40"/>
    <mergeCell ref="F41:G41"/>
    <mergeCell ref="F42:G42"/>
    <mergeCell ref="F39:G39"/>
    <mergeCell ref="F28:G28"/>
    <mergeCell ref="F29:G29"/>
    <mergeCell ref="F30:G30"/>
    <mergeCell ref="E36:F36"/>
    <mergeCell ref="C22:D22"/>
    <mergeCell ref="F23:G23"/>
    <mergeCell ref="F24:G24"/>
    <mergeCell ref="F25:G25"/>
    <mergeCell ref="F26:G26"/>
    <mergeCell ref="F27:G27"/>
    <mergeCell ref="A2:H2"/>
    <mergeCell ref="A3:H3"/>
    <mergeCell ref="F13:G13"/>
    <mergeCell ref="F14:G14"/>
    <mergeCell ref="F15:G15"/>
    <mergeCell ref="F48:G48"/>
    <mergeCell ref="F49:G49"/>
    <mergeCell ref="F50:G50"/>
    <mergeCell ref="F51:G51"/>
    <mergeCell ref="F52:G52"/>
    <mergeCell ref="F58:G58"/>
    <mergeCell ref="F59:G59"/>
    <mergeCell ref="F60:G60"/>
    <mergeCell ref="F61:G61"/>
    <mergeCell ref="F53:G53"/>
    <mergeCell ref="F54:G54"/>
    <mergeCell ref="F55:G55"/>
    <mergeCell ref="F56:G56"/>
    <mergeCell ref="F57:G57"/>
  </mergeCells>
  <pageMargins left="1.1023622047244095" right="0.11811023622047245" top="0.74803149606299213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topLeftCell="A13" workbookViewId="0">
      <selection activeCell="F26" sqref="F26"/>
    </sheetView>
  </sheetViews>
  <sheetFormatPr defaultRowHeight="24"/>
  <cols>
    <col min="1" max="1" width="39.75" style="1" customWidth="1"/>
    <col min="2" max="2" width="15.25" style="1" customWidth="1"/>
    <col min="3" max="3" width="15.625" style="1" customWidth="1"/>
    <col min="4" max="4" width="15.375" style="1" customWidth="1"/>
    <col min="5" max="5" width="9" style="1"/>
    <col min="6" max="6" width="14.5" style="1" customWidth="1"/>
    <col min="7" max="16384" width="9" style="1"/>
  </cols>
  <sheetData>
    <row r="1" spans="1:4">
      <c r="D1" s="4">
        <v>3</v>
      </c>
    </row>
    <row r="2" spans="1:4">
      <c r="A2" s="20" t="s">
        <v>0</v>
      </c>
      <c r="B2" s="20"/>
      <c r="C2" s="20"/>
      <c r="D2" s="20"/>
    </row>
    <row r="3" spans="1:4">
      <c r="A3" s="20" t="s">
        <v>69</v>
      </c>
      <c r="B3" s="20"/>
      <c r="C3" s="20"/>
      <c r="D3" s="20"/>
    </row>
    <row r="4" spans="1:4">
      <c r="A4" s="20" t="s">
        <v>28</v>
      </c>
      <c r="B4" s="20"/>
      <c r="C4" s="20"/>
      <c r="D4" s="20"/>
    </row>
    <row r="5" spans="1:4">
      <c r="A5" s="20" t="s">
        <v>47</v>
      </c>
      <c r="B5" s="20"/>
      <c r="C5" s="20"/>
      <c r="D5" s="20"/>
    </row>
    <row r="6" spans="1:4">
      <c r="A6" s="2"/>
      <c r="B6" s="2"/>
      <c r="C6" s="2"/>
      <c r="D6" s="2"/>
    </row>
    <row r="7" spans="1:4">
      <c r="A7" s="2" t="s">
        <v>29</v>
      </c>
      <c r="B7" s="2"/>
      <c r="C7" s="2"/>
      <c r="D7" s="2"/>
    </row>
    <row r="8" spans="1:4">
      <c r="A8" s="24" t="s">
        <v>30</v>
      </c>
      <c r="B8" s="5" t="s">
        <v>31</v>
      </c>
      <c r="C8" s="5" t="s">
        <v>32</v>
      </c>
      <c r="D8" s="5" t="s">
        <v>32</v>
      </c>
    </row>
    <row r="9" spans="1:4">
      <c r="A9" s="25"/>
      <c r="B9" s="6" t="s">
        <v>56</v>
      </c>
      <c r="C9" s="6" t="s">
        <v>61</v>
      </c>
      <c r="D9" s="6" t="s">
        <v>70</v>
      </c>
    </row>
    <row r="10" spans="1:4">
      <c r="A10" s="7" t="s">
        <v>33</v>
      </c>
      <c r="B10" s="8"/>
      <c r="C10" s="8"/>
      <c r="D10" s="8"/>
    </row>
    <row r="11" spans="1:4">
      <c r="A11" s="9" t="s">
        <v>34</v>
      </c>
      <c r="B11" s="10">
        <v>1210849.1100000001</v>
      </c>
      <c r="C11" s="10">
        <v>877200</v>
      </c>
      <c r="D11" s="10">
        <v>223500</v>
      </c>
    </row>
    <row r="12" spans="1:4">
      <c r="A12" s="9" t="s">
        <v>35</v>
      </c>
      <c r="B12" s="10">
        <v>166148.5</v>
      </c>
      <c r="C12" s="10">
        <v>112400</v>
      </c>
      <c r="D12" s="10">
        <v>166200</v>
      </c>
    </row>
    <row r="13" spans="1:4">
      <c r="A13" s="9" t="s">
        <v>36</v>
      </c>
      <c r="B13" s="10">
        <v>224571.36</v>
      </c>
      <c r="C13" s="10">
        <v>206100</v>
      </c>
      <c r="D13" s="10">
        <v>224600</v>
      </c>
    </row>
    <row r="14" spans="1:4">
      <c r="A14" s="9" t="s">
        <v>37</v>
      </c>
      <c r="B14" s="10">
        <v>0</v>
      </c>
      <c r="C14" s="10">
        <v>0</v>
      </c>
      <c r="D14" s="10">
        <v>0</v>
      </c>
    </row>
    <row r="15" spans="1:4">
      <c r="A15" s="9" t="s">
        <v>38</v>
      </c>
      <c r="B15" s="10">
        <v>159501.9</v>
      </c>
      <c r="C15" s="10">
        <v>157600</v>
      </c>
      <c r="D15" s="10">
        <v>159500</v>
      </c>
    </row>
    <row r="16" spans="1:4">
      <c r="A16" s="11" t="s">
        <v>39</v>
      </c>
      <c r="B16" s="12">
        <v>0</v>
      </c>
      <c r="C16" s="12">
        <v>100</v>
      </c>
      <c r="D16" s="12">
        <v>100</v>
      </c>
    </row>
    <row r="17" spans="1:6">
      <c r="A17" s="13" t="s">
        <v>40</v>
      </c>
      <c r="B17" s="14">
        <f>SUM(B11:B16)</f>
        <v>1761070.87</v>
      </c>
      <c r="C17" s="14">
        <f>SUM(C11:C16)</f>
        <v>1353400</v>
      </c>
      <c r="D17" s="14">
        <f>SUM(D11:D16)</f>
        <v>773900</v>
      </c>
    </row>
    <row r="18" spans="1:6">
      <c r="A18" s="7" t="s">
        <v>41</v>
      </c>
      <c r="B18" s="8"/>
      <c r="C18" s="8"/>
      <c r="D18" s="8"/>
    </row>
    <row r="19" spans="1:6">
      <c r="A19" s="11" t="s">
        <v>42</v>
      </c>
      <c r="B19" s="12">
        <v>24658806.809999999</v>
      </c>
      <c r="C19" s="12">
        <v>24947300</v>
      </c>
      <c r="D19" s="12">
        <v>24664700</v>
      </c>
    </row>
    <row r="20" spans="1:6">
      <c r="A20" s="13" t="s">
        <v>43</v>
      </c>
      <c r="B20" s="14">
        <f>SUM(B19)</f>
        <v>24658806.809999999</v>
      </c>
      <c r="C20" s="14">
        <f>SUM(C19)</f>
        <v>24947300</v>
      </c>
      <c r="D20" s="14">
        <f>SUM(D19)</f>
        <v>24664700</v>
      </c>
    </row>
    <row r="21" spans="1:6">
      <c r="A21" s="7" t="s">
        <v>48</v>
      </c>
      <c r="B21" s="8"/>
      <c r="C21" s="8"/>
      <c r="D21" s="8"/>
    </row>
    <row r="22" spans="1:6">
      <c r="A22" s="11" t="s">
        <v>44</v>
      </c>
      <c r="B22" s="12">
        <v>25121984</v>
      </c>
      <c r="C22" s="12">
        <v>26294300</v>
      </c>
      <c r="D22" s="12">
        <v>27586400</v>
      </c>
    </row>
    <row r="23" spans="1:6">
      <c r="A23" s="13" t="s">
        <v>46</v>
      </c>
      <c r="B23" s="14">
        <f>SUM(B22)</f>
        <v>25121984</v>
      </c>
      <c r="C23" s="14">
        <f>SUM(C22)</f>
        <v>26294300</v>
      </c>
      <c r="D23" s="14">
        <f>SUM(D22)</f>
        <v>27586400</v>
      </c>
      <c r="F23" s="1">
        <v>53025000</v>
      </c>
    </row>
    <row r="24" spans="1:6">
      <c r="A24" s="13" t="s">
        <v>45</v>
      </c>
      <c r="B24" s="14">
        <f>B17+B20+B23</f>
        <v>51541861.68</v>
      </c>
      <c r="C24" s="14">
        <f>C17+C20+C23</f>
        <v>52595000</v>
      </c>
      <c r="D24" s="14">
        <f>D17+D20+D23</f>
        <v>53025000</v>
      </c>
      <c r="F24" s="1">
        <v>52595000</v>
      </c>
    </row>
    <row r="25" spans="1:6">
      <c r="F25" s="1">
        <f>F23-F24</f>
        <v>430000</v>
      </c>
    </row>
  </sheetData>
  <mergeCells count="5">
    <mergeCell ref="A8:A9"/>
    <mergeCell ref="A2:D2"/>
    <mergeCell ref="A3:D3"/>
    <mergeCell ref="A4:D4"/>
    <mergeCell ref="A5:D5"/>
  </mergeCells>
  <pageMargins left="0.9055118110236221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D21" sqref="D21"/>
    </sheetView>
  </sheetViews>
  <sheetFormatPr defaultRowHeight="24"/>
  <cols>
    <col min="1" max="1" width="44.25" style="1" customWidth="1"/>
    <col min="2" max="2" width="15.875" style="1" customWidth="1"/>
    <col min="3" max="3" width="13.875" style="1" customWidth="1"/>
    <col min="4" max="4" width="14.375" style="1" customWidth="1"/>
    <col min="5" max="16384" width="9" style="1"/>
  </cols>
  <sheetData>
    <row r="1" spans="1:4">
      <c r="D1" s="4">
        <v>4</v>
      </c>
    </row>
    <row r="2" spans="1:4">
      <c r="A2" s="20" t="s">
        <v>0</v>
      </c>
      <c r="B2" s="20"/>
      <c r="C2" s="20"/>
      <c r="D2" s="20"/>
    </row>
    <row r="3" spans="1:4">
      <c r="A3" s="20" t="s">
        <v>68</v>
      </c>
      <c r="B3" s="20"/>
      <c r="C3" s="20"/>
      <c r="D3" s="20"/>
    </row>
    <row r="4" spans="1:4">
      <c r="A4" s="20" t="s">
        <v>28</v>
      </c>
      <c r="B4" s="20"/>
      <c r="C4" s="20"/>
      <c r="D4" s="20"/>
    </row>
    <row r="5" spans="1:4">
      <c r="A5" s="20" t="s">
        <v>47</v>
      </c>
      <c r="B5" s="20"/>
      <c r="C5" s="20"/>
      <c r="D5" s="20"/>
    </row>
    <row r="6" spans="1:4">
      <c r="A6" s="2"/>
      <c r="B6" s="2"/>
      <c r="C6" s="2"/>
      <c r="D6" s="2"/>
    </row>
    <row r="7" spans="1:4">
      <c r="A7" s="2"/>
      <c r="B7" s="2"/>
      <c r="C7" s="2"/>
      <c r="D7" s="2"/>
    </row>
    <row r="8" spans="1:4">
      <c r="A8" s="2" t="s">
        <v>49</v>
      </c>
      <c r="B8" s="2"/>
      <c r="C8" s="2"/>
      <c r="D8" s="2"/>
    </row>
    <row r="9" spans="1:4">
      <c r="A9" s="24" t="s">
        <v>30</v>
      </c>
      <c r="B9" s="5" t="s">
        <v>50</v>
      </c>
      <c r="C9" s="5" t="s">
        <v>32</v>
      </c>
      <c r="D9" s="5" t="s">
        <v>32</v>
      </c>
    </row>
    <row r="10" spans="1:4">
      <c r="A10" s="25"/>
      <c r="B10" s="6" t="s">
        <v>56</v>
      </c>
      <c r="C10" s="6" t="s">
        <v>61</v>
      </c>
      <c r="D10" s="6" t="s">
        <v>70</v>
      </c>
    </row>
    <row r="11" spans="1:4">
      <c r="A11" s="7" t="s">
        <v>51</v>
      </c>
      <c r="B11" s="8"/>
      <c r="C11" s="8"/>
      <c r="D11" s="8"/>
    </row>
    <row r="12" spans="1:4">
      <c r="A12" s="9" t="s">
        <v>71</v>
      </c>
      <c r="B12" s="10">
        <v>16282837.199999999</v>
      </c>
      <c r="C12" s="15">
        <v>18748550</v>
      </c>
      <c r="D12" s="15">
        <v>19246600</v>
      </c>
    </row>
    <row r="13" spans="1:4">
      <c r="A13" s="9" t="s">
        <v>57</v>
      </c>
      <c r="B13" s="10"/>
      <c r="C13" s="15"/>
      <c r="D13" s="15"/>
    </row>
    <row r="14" spans="1:4">
      <c r="A14" s="9" t="s">
        <v>72</v>
      </c>
      <c r="B14" s="10">
        <f>2398320+11793740</f>
        <v>14192060</v>
      </c>
      <c r="C14" s="15">
        <v>16115400</v>
      </c>
      <c r="D14" s="15">
        <v>16723500</v>
      </c>
    </row>
    <row r="15" spans="1:4">
      <c r="A15" s="9" t="s">
        <v>58</v>
      </c>
      <c r="B15" s="10"/>
      <c r="C15" s="15"/>
      <c r="D15" s="15"/>
    </row>
    <row r="16" spans="1:4">
      <c r="A16" s="9" t="s">
        <v>73</v>
      </c>
      <c r="B16" s="10">
        <f>357690+3769424.72+1372864.54+521218.71</f>
        <v>6021197.9699999997</v>
      </c>
      <c r="C16" s="15">
        <v>7252450</v>
      </c>
      <c r="D16" s="15">
        <v>7592900</v>
      </c>
    </row>
    <row r="17" spans="1:4">
      <c r="A17" s="9" t="s">
        <v>52</v>
      </c>
      <c r="B17" s="10"/>
      <c r="C17" s="15"/>
      <c r="D17" s="15"/>
    </row>
    <row r="18" spans="1:4">
      <c r="A18" s="9" t="s">
        <v>74</v>
      </c>
      <c r="B18" s="10">
        <f>2258800+6203500</f>
        <v>8462300</v>
      </c>
      <c r="C18" s="15">
        <v>8486600</v>
      </c>
      <c r="D18" s="15">
        <v>7307000</v>
      </c>
    </row>
    <row r="19" spans="1:4">
      <c r="A19" s="9" t="s">
        <v>75</v>
      </c>
      <c r="B19" s="10">
        <v>2465924.09</v>
      </c>
      <c r="C19" s="15">
        <v>1992000</v>
      </c>
      <c r="D19" s="15">
        <v>2155000</v>
      </c>
    </row>
    <row r="20" spans="1:4">
      <c r="A20" s="9" t="s">
        <v>59</v>
      </c>
      <c r="B20" s="10"/>
      <c r="C20" s="15"/>
      <c r="D20" s="15"/>
    </row>
    <row r="21" spans="1:4">
      <c r="A21" s="13" t="s">
        <v>53</v>
      </c>
      <c r="B21" s="14">
        <f>SUM(B12:B20)</f>
        <v>47424319.260000005</v>
      </c>
      <c r="C21" s="16">
        <f>SUM(C12:C20)</f>
        <v>52595000</v>
      </c>
      <c r="D21" s="16">
        <f>SUM(D12:D20)</f>
        <v>53025000</v>
      </c>
    </row>
  </sheetData>
  <mergeCells count="5">
    <mergeCell ref="A2:D2"/>
    <mergeCell ref="A3:D3"/>
    <mergeCell ref="A4:D4"/>
    <mergeCell ref="A5:D5"/>
    <mergeCell ref="A9:A10"/>
  </mergeCells>
  <pageMargins left="0.70866141732283472" right="0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คำแถลงงบประมาณ</vt:lpstr>
      <vt:lpstr>รายรับ</vt:lpstr>
      <vt:lpstr>รายจ่าย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2020-09-11T08:09:40Z</cp:lastPrinted>
  <dcterms:created xsi:type="dcterms:W3CDTF">2017-01-24T04:08:56Z</dcterms:created>
  <dcterms:modified xsi:type="dcterms:W3CDTF">2020-09-11T09:07:44Z</dcterms:modified>
</cp:coreProperties>
</file>