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3"/>
  </bookViews>
  <sheets>
    <sheet name="1.บันทึกหลักการและเหตุผล" sheetId="1" r:id="rId1"/>
    <sheet name="แผนงานบริหารงานทั่วไป" sheetId="2" r:id="rId2"/>
    <sheet name="แผนงานการรักษาความสงบ" sheetId="3" r:id="rId3"/>
    <sheet name="แผนงานการศึกษา" sheetId="4" r:id="rId4"/>
    <sheet name="แผนงานสาธารณสุข" sheetId="5" r:id="rId5"/>
    <sheet name="แผนงานสังคมสงเคราะห์" sheetId="6" r:id="rId6"/>
    <sheet name="แผนงานเคหะและชุมชน" sheetId="7" r:id="rId7"/>
    <sheet name="แผนงานสร้างความเข้มแข็ง" sheetId="8" r:id="rId8"/>
    <sheet name="แผนงานการศาสนาวัฒนธรรม" sheetId="9" r:id="rId9"/>
    <sheet name="แผนงานการเกษตร" sheetId="10" r:id="rId10"/>
    <sheet name="แผนงานงบกลาง" sheetId="11" r:id="rId11"/>
  </sheets>
  <definedNames/>
  <calcPr fullCalcOnLoad="1"/>
</workbook>
</file>

<file path=xl/sharedStrings.xml><?xml version="1.0" encoding="utf-8"?>
<sst xmlns="http://schemas.openxmlformats.org/spreadsheetml/2006/main" count="274" uniqueCount="99">
  <si>
    <t>รายจ่ายตามแผนงานและงบรายจ่าย</t>
  </si>
  <si>
    <t>องค์การบริหารส่วนตำบลเวียงตาล</t>
  </si>
  <si>
    <t>อำเภอห้างฉัตร จังหวัดลำปาง</t>
  </si>
  <si>
    <t>งบกลาง</t>
  </si>
  <si>
    <t xml:space="preserve">                                งาน</t>
  </si>
  <si>
    <t>งบ</t>
  </si>
  <si>
    <t xml:space="preserve">   งาน งบกลาง</t>
  </si>
  <si>
    <t>งาน ...........................</t>
  </si>
  <si>
    <t>รวม</t>
  </si>
  <si>
    <t>งบบุคลากร</t>
  </si>
  <si>
    <t xml:space="preserve">   เงินเดือน (ฝ่ายการเมือง)</t>
  </si>
  <si>
    <t xml:space="preserve">   เงินเดือน (ฝ่ายประจำ)</t>
  </si>
  <si>
    <t>งานบริหารงานทั่วไป</t>
  </si>
  <si>
    <t>งานบริหารงานคลัง</t>
  </si>
  <si>
    <t>งานวางแผนสถิติและวิชาการ</t>
  </si>
  <si>
    <t xml:space="preserve">   ค่าตอบแทน</t>
  </si>
  <si>
    <t xml:space="preserve">   ค่าใช้สอย</t>
  </si>
  <si>
    <t xml:space="preserve">   ค่าสาธารณูปโภค</t>
  </si>
  <si>
    <t>งบลงทุน</t>
  </si>
  <si>
    <t xml:space="preserve">   ค่าครุภัณฑ์</t>
  </si>
  <si>
    <t xml:space="preserve">   ค่าที่ดินและสิ่งก่อสร้าง</t>
  </si>
  <si>
    <t>งบเงินอุดหนุน</t>
  </si>
  <si>
    <t xml:space="preserve">   เงินอุดหนุน</t>
  </si>
  <si>
    <t>เกี่ยวกับการรักษาความสงบภายใน</t>
  </si>
  <si>
    <t>งานเทศกิจ</t>
  </si>
  <si>
    <t>งานป้องกันภัยฝ่าย</t>
  </si>
  <si>
    <t>พลเรือนและระงับอัคคีภัย</t>
  </si>
  <si>
    <t>เกี่ยวกับการศึกษา</t>
  </si>
  <si>
    <t>งานระดับก่อนวัยเรียน</t>
  </si>
  <si>
    <t>และประถมศึกษา</t>
  </si>
  <si>
    <t>งานระดับมัธยมศึกษา</t>
  </si>
  <si>
    <t>ไม่กำหนดระดับ</t>
  </si>
  <si>
    <t>งานศึกษา</t>
  </si>
  <si>
    <t>เกี่ยวกับสาธารณสุข</t>
  </si>
  <si>
    <t>งานโรงพยาบาล</t>
  </si>
  <si>
    <t>งานบริการสาธารณสุข</t>
  </si>
  <si>
    <t>และงานสาธารณสุขอื่น</t>
  </si>
  <si>
    <t>งานศูนย์บริการ</t>
  </si>
  <si>
    <t>สาธารณสุข</t>
  </si>
  <si>
    <t>เกี่ยวกับศาสนาวัฒนธรรมและนันทนาการ</t>
  </si>
  <si>
    <t>งานกีฬาและนันทนาการ</t>
  </si>
  <si>
    <t>ท้องถิ่น</t>
  </si>
  <si>
    <t>งานวิชาการวางแผน</t>
  </si>
  <si>
    <t>และส่งเสริมการท่องเที่ยว</t>
  </si>
  <si>
    <t>งานบริหารทั่วไป</t>
  </si>
  <si>
    <t>เกี่ยวกับการเคหะและชุมชน</t>
  </si>
  <si>
    <t>งานไฟฟ้าถนน</t>
  </si>
  <si>
    <t>งานสวนสาธารณะ</t>
  </si>
  <si>
    <t>งานกำจัดขยะมูลฝอย</t>
  </si>
  <si>
    <t>และสิ่งปฏิกูล</t>
  </si>
  <si>
    <t>งานบำบัดน้ำเสีย</t>
  </si>
  <si>
    <t>งานส่งเสริมและสนับสนุน</t>
  </si>
  <si>
    <t>ความเข้มแข็งของชุมชน</t>
  </si>
  <si>
    <t>งานส่งเสริมการเกษตร</t>
  </si>
  <si>
    <t>งานอนุรักษ์แหล่งน้ำและป่าไม้</t>
  </si>
  <si>
    <t xml:space="preserve">   ค่าวัสดุ</t>
  </si>
  <si>
    <t>แผนงานเคหะและชุมชน</t>
  </si>
  <si>
    <t>งานศาสนาวัฒนธรรม</t>
  </si>
  <si>
    <t>แผนงานการศาสนา วัฒนธรรม และนันทนาการ</t>
  </si>
  <si>
    <t xml:space="preserve">     หมวดงบกลาง</t>
  </si>
  <si>
    <t xml:space="preserve">     ประเภทเงินสมทบกองทุนประกันสังคม</t>
  </si>
  <si>
    <t xml:space="preserve">     ประเภทเงินเบี้ยยังชีพผู้ป่วยเอดส์</t>
  </si>
  <si>
    <t xml:space="preserve">     ประเภทรายจ่ายตามข้อผูกพัน</t>
  </si>
  <si>
    <t xml:space="preserve">     หมวดบำเหน็จ/บำนาญ</t>
  </si>
  <si>
    <t xml:space="preserve">     ประเภทเงินสมทบกองทุนบำเหน็จบำนาญ</t>
  </si>
  <si>
    <t>ข้าราชการส่วนท้องถิ่น (กบท.)</t>
  </si>
  <si>
    <t xml:space="preserve">     ประภทเงินสำรองจ่าย</t>
  </si>
  <si>
    <t>สังคมสงเคราะห์</t>
  </si>
  <si>
    <t>แผนงานสังคมสงเคราะห์</t>
  </si>
  <si>
    <t>เกี่ยวกับสังคมสงเคราะห์</t>
  </si>
  <si>
    <t>งานสวัสดิการสังคมและ</t>
  </si>
  <si>
    <t>แผนงานบริหารงานทั่วไป</t>
  </si>
  <si>
    <t>งบดำเนินงาน</t>
  </si>
  <si>
    <t>แผนงานรักษาความสงบภายใน</t>
  </si>
  <si>
    <t>แผนงานการศึกษา</t>
  </si>
  <si>
    <t>แผนงานสาธารณสุข</t>
  </si>
  <si>
    <t>แผนงานสร้างความเข้มแข็งของชุมชน</t>
  </si>
  <si>
    <t>แผนงานการเกษตร</t>
  </si>
  <si>
    <t xml:space="preserve">     ประเภทเงินเบี้ยยังชีพผู้สูงอายุ</t>
  </si>
  <si>
    <t xml:space="preserve">     ประเภทเงินเบี้ยยังชีพผู้พิการ</t>
  </si>
  <si>
    <t>บันทึกหลักการและเหตุผล</t>
  </si>
  <si>
    <t>ประกอบร่างข้อบัญญัติงบประมาณรายจ่าย ประจำปีงบประมาณ พ.ศ.2561</t>
  </si>
  <si>
    <t>ด้าน</t>
  </si>
  <si>
    <t>ยอดรวม</t>
  </si>
  <si>
    <t>ด้านบริหารงานทั่วไป</t>
  </si>
  <si>
    <t xml:space="preserve">     แผนงานบริหารงานทั่วไป</t>
  </si>
  <si>
    <t xml:space="preserve">     แผนงานการรักษาความสงบภายใน</t>
  </si>
  <si>
    <t>ด้านบริการชุมชนและสังคม</t>
  </si>
  <si>
    <t xml:space="preserve">     แผนงานการศึกษา</t>
  </si>
  <si>
    <t xml:space="preserve">     แผนงานสาธารณสุข</t>
  </si>
  <si>
    <t xml:space="preserve">     แผนงานเคหะและชุมชน</t>
  </si>
  <si>
    <t xml:space="preserve">     แผนงานสร้างความเข้มแข็งของชุมชน</t>
  </si>
  <si>
    <t xml:space="preserve">     แผนงานการศาสนา วัฒนธรรม และนันทนาการ</t>
  </si>
  <si>
    <t xml:space="preserve">     แผนงานการเกษตร</t>
  </si>
  <si>
    <t>ด้านการเศรษฐกิจ</t>
  </si>
  <si>
    <t>ด้านการดำเนินการอื่น</t>
  </si>
  <si>
    <t xml:space="preserve">     แผนงานงบกลาง</t>
  </si>
  <si>
    <t>งบประมาณรายจ่ายทั้งสิ้น</t>
  </si>
  <si>
    <t xml:space="preserve">     ประเภทเงินบำเหน็จลูกจ้างประจำ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</si>
</sst>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sz val="15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sz val="16"/>
      <color indexed="8"/>
      <name val="Tahoma"/>
      <family val="2"/>
    </font>
    <font>
      <b/>
      <sz val="14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sz val="15"/>
      <color theme="1"/>
      <name val="TH Niramit AS"/>
      <family val="0"/>
    </font>
    <font>
      <b/>
      <u val="single"/>
      <sz val="16"/>
      <color theme="1"/>
      <name val="TH Niramit AS"/>
      <family val="0"/>
    </font>
    <font>
      <sz val="16"/>
      <color theme="1"/>
      <name val="Calibri"/>
      <family val="2"/>
    </font>
    <font>
      <b/>
      <sz val="14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3" fontId="41" fillId="0" borderId="11" xfId="36" applyFont="1" applyBorder="1" applyAlignment="1">
      <alignment/>
    </xf>
    <xf numFmtId="43" fontId="41" fillId="0" borderId="0" xfId="36" applyFont="1" applyBorder="1" applyAlignment="1">
      <alignment/>
    </xf>
    <xf numFmtId="188" fontId="41" fillId="0" borderId="11" xfId="36" applyNumberFormat="1" applyFont="1" applyBorder="1" applyAlignment="1">
      <alignment/>
    </xf>
    <xf numFmtId="188" fontId="41" fillId="0" borderId="0" xfId="36" applyNumberFormat="1" applyFont="1" applyBorder="1" applyAlignment="1">
      <alignment/>
    </xf>
    <xf numFmtId="188" fontId="42" fillId="0" borderId="16" xfId="36" applyNumberFormat="1" applyFont="1" applyBorder="1" applyAlignment="1">
      <alignment/>
    </xf>
    <xf numFmtId="188" fontId="42" fillId="0" borderId="16" xfId="0" applyNumberFormat="1" applyFont="1" applyBorder="1" applyAlignment="1">
      <alignment/>
    </xf>
    <xf numFmtId="43" fontId="41" fillId="0" borderId="11" xfId="0" applyNumberFormat="1" applyFont="1" applyBorder="1" applyAlignment="1">
      <alignment/>
    </xf>
    <xf numFmtId="188" fontId="41" fillId="0" borderId="11" xfId="0" applyNumberFormat="1" applyFont="1" applyBorder="1" applyAlignment="1">
      <alignment/>
    </xf>
    <xf numFmtId="188" fontId="41" fillId="0" borderId="11" xfId="36" applyNumberFormat="1" applyFont="1" applyBorder="1" applyAlignment="1">
      <alignment horizontal="center"/>
    </xf>
    <xf numFmtId="43" fontId="41" fillId="0" borderId="11" xfId="0" applyNumberFormat="1" applyFont="1" applyBorder="1" applyAlignment="1">
      <alignment horizontal="center"/>
    </xf>
    <xf numFmtId="188" fontId="41" fillId="0" borderId="11" xfId="0" applyNumberFormat="1" applyFont="1" applyBorder="1" applyAlignment="1">
      <alignment horizontal="center"/>
    </xf>
    <xf numFmtId="188" fontId="41" fillId="0" borderId="0" xfId="0" applyNumberFormat="1" applyFont="1" applyBorder="1" applyAlignment="1">
      <alignment/>
    </xf>
    <xf numFmtId="43" fontId="42" fillId="0" borderId="16" xfId="36" applyFont="1" applyBorder="1" applyAlignment="1">
      <alignment/>
    </xf>
    <xf numFmtId="188" fontId="41" fillId="0" borderId="0" xfId="0" applyNumberFormat="1" applyFont="1" applyAlignment="1">
      <alignment/>
    </xf>
    <xf numFmtId="188" fontId="2" fillId="0" borderId="0" xfId="36" applyNumberFormat="1" applyFont="1" applyBorder="1" applyAlignment="1">
      <alignment/>
    </xf>
    <xf numFmtId="43" fontId="41" fillId="0" borderId="17" xfId="36" applyFont="1" applyBorder="1" applyAlignment="1">
      <alignment/>
    </xf>
    <xf numFmtId="43" fontId="41" fillId="0" borderId="12" xfId="0" applyNumberFormat="1" applyFont="1" applyBorder="1" applyAlignment="1">
      <alignment/>
    </xf>
    <xf numFmtId="188" fontId="42" fillId="0" borderId="12" xfId="0" applyNumberFormat="1" applyFont="1" applyBorder="1" applyAlignment="1">
      <alignment/>
    </xf>
    <xf numFmtId="43" fontId="41" fillId="0" borderId="10" xfId="36" applyFont="1" applyBorder="1" applyAlignment="1">
      <alignment/>
    </xf>
    <xf numFmtId="43" fontId="41" fillId="0" borderId="18" xfId="36" applyFont="1" applyBorder="1" applyAlignment="1">
      <alignment/>
    </xf>
    <xf numFmtId="188" fontId="41" fillId="0" borderId="10" xfId="36" applyNumberFormat="1" applyFont="1" applyBorder="1" applyAlignment="1">
      <alignment/>
    </xf>
    <xf numFmtId="188" fontId="41" fillId="0" borderId="13" xfId="0" applyNumberFormat="1" applyFont="1" applyBorder="1" applyAlignment="1">
      <alignment/>
    </xf>
    <xf numFmtId="188" fontId="42" fillId="0" borderId="13" xfId="0" applyNumberFormat="1" applyFont="1" applyBorder="1" applyAlignment="1">
      <alignment/>
    </xf>
    <xf numFmtId="188" fontId="42" fillId="0" borderId="11" xfId="36" applyNumberFormat="1" applyFont="1" applyBorder="1" applyAlignment="1">
      <alignment/>
    </xf>
    <xf numFmtId="43" fontId="41" fillId="0" borderId="13" xfId="0" applyNumberFormat="1" applyFont="1" applyBorder="1" applyAlignment="1">
      <alignment/>
    </xf>
    <xf numFmtId="43" fontId="42" fillId="0" borderId="13" xfId="0" applyNumberFormat="1" applyFont="1" applyBorder="1" applyAlignment="1">
      <alignment/>
    </xf>
    <xf numFmtId="43" fontId="42" fillId="0" borderId="11" xfId="0" applyNumberFormat="1" applyFont="1" applyBorder="1" applyAlignment="1">
      <alignment/>
    </xf>
    <xf numFmtId="188" fontId="42" fillId="0" borderId="11" xfId="0" applyNumberFormat="1" applyFont="1" applyBorder="1" applyAlignment="1">
      <alignment horizontal="right"/>
    </xf>
    <xf numFmtId="188" fontId="42" fillId="0" borderId="11" xfId="0" applyNumberFormat="1" applyFont="1" applyBorder="1" applyAlignment="1">
      <alignment/>
    </xf>
    <xf numFmtId="43" fontId="42" fillId="0" borderId="11" xfId="36" applyFont="1" applyBorder="1" applyAlignment="1">
      <alignment/>
    </xf>
    <xf numFmtId="43" fontId="42" fillId="0" borderId="0" xfId="36" applyFont="1" applyBorder="1" applyAlignment="1">
      <alignment/>
    </xf>
    <xf numFmtId="188" fontId="42" fillId="0" borderId="0" xfId="36" applyNumberFormat="1" applyFont="1" applyBorder="1" applyAlignment="1">
      <alignment/>
    </xf>
    <xf numFmtId="188" fontId="42" fillId="0" borderId="11" xfId="0" applyNumberFormat="1" applyFont="1" applyBorder="1" applyAlignment="1">
      <alignment horizontal="center"/>
    </xf>
    <xf numFmtId="188" fontId="42" fillId="0" borderId="10" xfId="36" applyNumberFormat="1" applyFont="1" applyBorder="1" applyAlignment="1">
      <alignment/>
    </xf>
    <xf numFmtId="188" fontId="42" fillId="0" borderId="14" xfId="36" applyNumberFormat="1" applyFont="1" applyBorder="1" applyAlignment="1">
      <alignment/>
    </xf>
    <xf numFmtId="43" fontId="42" fillId="0" borderId="14" xfId="36" applyFont="1" applyBorder="1" applyAlignment="1">
      <alignment/>
    </xf>
    <xf numFmtId="188" fontId="42" fillId="0" borderId="13" xfId="36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right"/>
    </xf>
    <xf numFmtId="0" fontId="42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20" xfId="0" applyFont="1" applyBorder="1" applyAlignment="1">
      <alignment/>
    </xf>
    <xf numFmtId="0" fontId="41" fillId="0" borderId="21" xfId="0" applyFont="1" applyBorder="1" applyAlignment="1">
      <alignment/>
    </xf>
    <xf numFmtId="43" fontId="42" fillId="0" borderId="19" xfId="36" applyFont="1" applyBorder="1" applyAlignment="1">
      <alignment/>
    </xf>
    <xf numFmtId="43" fontId="41" fillId="0" borderId="20" xfId="36" applyFont="1" applyBorder="1" applyAlignment="1">
      <alignment/>
    </xf>
    <xf numFmtId="43" fontId="41" fillId="0" borderId="21" xfId="36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2095500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208597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2095500</xdr:colOff>
      <xdr:row>5</xdr:row>
      <xdr:rowOff>285750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9525" y="1285875"/>
          <a:ext cx="208597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1857375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18478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2057400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204787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1581150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157162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2095500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208597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1695450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168592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5</xdr:row>
      <xdr:rowOff>266700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19050" y="1276350"/>
          <a:ext cx="2038350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1590675</xdr:colOff>
      <xdr:row>5</xdr:row>
      <xdr:rowOff>285750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1285875"/>
          <a:ext cx="15811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5</xdr:row>
      <xdr:rowOff>266700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19050" y="1276350"/>
          <a:ext cx="2095500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55.57421875" style="1" customWidth="1"/>
    <col min="2" max="2" width="21.7109375" style="1" customWidth="1"/>
    <col min="3" max="16384" width="9.00390625" style="1" customWidth="1"/>
  </cols>
  <sheetData>
    <row r="1" ht="24.75">
      <c r="B1" s="1">
        <v>5</v>
      </c>
    </row>
    <row r="2" spans="1:2" ht="24.75">
      <c r="A2" s="67" t="s">
        <v>80</v>
      </c>
      <c r="B2" s="67"/>
    </row>
    <row r="3" spans="1:2" ht="24.75">
      <c r="A3" s="67" t="s">
        <v>81</v>
      </c>
      <c r="B3" s="67"/>
    </row>
    <row r="4" spans="1:2" ht="24.75">
      <c r="A4" s="67" t="s">
        <v>1</v>
      </c>
      <c r="B4" s="67"/>
    </row>
    <row r="5" spans="1:2" ht="24.75">
      <c r="A5" s="67" t="s">
        <v>2</v>
      </c>
      <c r="B5" s="67"/>
    </row>
    <row r="6" spans="1:2" ht="24.75">
      <c r="A6" s="55"/>
      <c r="B6" s="55"/>
    </row>
    <row r="7" spans="1:2" ht="24.75">
      <c r="A7" s="55"/>
      <c r="B7" s="55"/>
    </row>
    <row r="8" spans="1:2" ht="24.75">
      <c r="A8" s="56" t="s">
        <v>82</v>
      </c>
      <c r="B8" s="56" t="s">
        <v>83</v>
      </c>
    </row>
    <row r="9" spans="1:2" ht="24.75">
      <c r="A9" s="58" t="s">
        <v>84</v>
      </c>
      <c r="B9" s="62"/>
    </row>
    <row r="10" spans="1:2" ht="24.75">
      <c r="A10" s="59" t="s">
        <v>85</v>
      </c>
      <c r="B10" s="63">
        <f>แผนงานบริหารงานทั่วไป!E20</f>
        <v>13233300</v>
      </c>
    </row>
    <row r="11" spans="1:2" ht="24.75">
      <c r="A11" s="59" t="s">
        <v>86</v>
      </c>
      <c r="B11" s="63">
        <f>แผนงานการรักษาความสงบ!E20</f>
        <v>2155000</v>
      </c>
    </row>
    <row r="12" spans="1:2" ht="24.75">
      <c r="A12" s="60" t="s">
        <v>87</v>
      </c>
      <c r="B12" s="63"/>
    </row>
    <row r="13" spans="1:2" ht="24.75">
      <c r="A13" s="59" t="s">
        <v>88</v>
      </c>
      <c r="B13" s="63">
        <f>แผนงานการศึกษา!F20</f>
        <v>5516150</v>
      </c>
    </row>
    <row r="14" spans="1:2" ht="24.75">
      <c r="A14" s="59" t="s">
        <v>89</v>
      </c>
      <c r="B14" s="63">
        <f>แผนงานสาธารณสุข!F20</f>
        <v>100000</v>
      </c>
    </row>
    <row r="15" spans="1:2" ht="24.75">
      <c r="A15" s="59" t="s">
        <v>90</v>
      </c>
      <c r="B15" s="63">
        <f>แผนงานเคหะและชุมชน!G19</f>
        <v>7358320</v>
      </c>
    </row>
    <row r="16" spans="1:2" ht="24.75">
      <c r="A16" s="59" t="s">
        <v>91</v>
      </c>
      <c r="B16" s="63">
        <f>แผนงานสร้างความเข้มแข็ง!D20</f>
        <v>388000</v>
      </c>
    </row>
    <row r="17" spans="1:2" ht="24.75">
      <c r="A17" s="59" t="s">
        <v>92</v>
      </c>
      <c r="B17" s="63">
        <f>แผนงานการศาสนาวัฒนธรรม!F20</f>
        <v>1231000</v>
      </c>
    </row>
    <row r="18" spans="1:2" ht="24.75">
      <c r="A18" s="60" t="s">
        <v>94</v>
      </c>
      <c r="B18" s="63"/>
    </row>
    <row r="19" spans="1:2" ht="24.75">
      <c r="A19" s="59" t="s">
        <v>93</v>
      </c>
      <c r="B19" s="63">
        <f>แผนงานการเกษตร!D20</f>
        <v>65000</v>
      </c>
    </row>
    <row r="20" spans="1:2" ht="24.75">
      <c r="A20" s="60" t="s">
        <v>95</v>
      </c>
      <c r="B20" s="63"/>
    </row>
    <row r="21" spans="1:2" ht="24.75">
      <c r="A21" s="61" t="s">
        <v>96</v>
      </c>
      <c r="B21" s="64">
        <f>แผนงานงบกลาง!E20</f>
        <v>16808230</v>
      </c>
    </row>
    <row r="22" spans="1:2" ht="24.75">
      <c r="A22" s="57" t="s">
        <v>97</v>
      </c>
      <c r="B22" s="26">
        <f>SUM(B9:B21)</f>
        <v>46855000</v>
      </c>
    </row>
  </sheetData>
  <sheetProtection/>
  <mergeCells count="4">
    <mergeCell ref="A3:B3"/>
    <mergeCell ref="A4:B4"/>
    <mergeCell ref="A5:B5"/>
    <mergeCell ref="A2:B2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4">
      <selection activeCell="E21" sqref="E21"/>
    </sheetView>
  </sheetViews>
  <sheetFormatPr defaultColWidth="9.140625" defaultRowHeight="15"/>
  <cols>
    <col min="1" max="1" width="31.7109375" style="1" customWidth="1"/>
    <col min="2" max="2" width="33.421875" style="1" customWidth="1"/>
    <col min="3" max="3" width="28.140625" style="1" customWidth="1"/>
    <col min="4" max="4" width="29.57421875" style="1" customWidth="1"/>
    <col min="5" max="16384" width="9.00390625" style="1" customWidth="1"/>
  </cols>
  <sheetData>
    <row r="1" spans="1:4" ht="24.75">
      <c r="A1" s="67" t="s">
        <v>0</v>
      </c>
      <c r="B1" s="67"/>
      <c r="C1" s="67"/>
      <c r="D1" s="67"/>
    </row>
    <row r="2" spans="1:4" ht="24.75">
      <c r="A2" s="67" t="s">
        <v>1</v>
      </c>
      <c r="B2" s="67"/>
      <c r="C2" s="67"/>
      <c r="D2" s="67"/>
    </row>
    <row r="3" spans="1:4" ht="24.75">
      <c r="A3" s="67" t="s">
        <v>2</v>
      </c>
      <c r="B3" s="67"/>
      <c r="C3" s="67"/>
      <c r="D3" s="67"/>
    </row>
    <row r="4" ht="24.75">
      <c r="A4" s="53" t="s">
        <v>77</v>
      </c>
    </row>
    <row r="5" spans="1:4" ht="24.75">
      <c r="A5" s="5" t="s">
        <v>4</v>
      </c>
      <c r="B5" s="5" t="s">
        <v>53</v>
      </c>
      <c r="C5" s="5" t="s">
        <v>54</v>
      </c>
      <c r="D5" s="5" t="s">
        <v>8</v>
      </c>
    </row>
    <row r="6" spans="1:4" ht="24.75">
      <c r="A6" s="6" t="s">
        <v>5</v>
      </c>
      <c r="B6" s="13"/>
      <c r="C6" s="13"/>
      <c r="D6" s="12"/>
    </row>
    <row r="7" spans="1:4" ht="24.75">
      <c r="A7" s="8" t="s">
        <v>9</v>
      </c>
      <c r="B7" s="35">
        <f>SUM(B8)</f>
        <v>0</v>
      </c>
      <c r="C7" s="35">
        <f>SUM(C8)</f>
        <v>0</v>
      </c>
      <c r="D7" s="35">
        <f>SUM(D8)</f>
        <v>0</v>
      </c>
    </row>
    <row r="8" spans="1:4" ht="24.75">
      <c r="A8" s="2" t="s">
        <v>10</v>
      </c>
      <c r="B8" s="16">
        <v>0</v>
      </c>
      <c r="C8" s="16">
        <v>0</v>
      </c>
      <c r="D8" s="22">
        <f>B8+C8</f>
        <v>0</v>
      </c>
    </row>
    <row r="9" spans="1:4" ht="24.75">
      <c r="A9" s="2" t="s">
        <v>11</v>
      </c>
      <c r="B9" s="16">
        <v>0</v>
      </c>
      <c r="C9" s="16">
        <v>0</v>
      </c>
      <c r="D9" s="22">
        <f>B9+C9</f>
        <v>0</v>
      </c>
    </row>
    <row r="10" spans="1:4" ht="24.75">
      <c r="A10" s="9" t="s">
        <v>72</v>
      </c>
      <c r="B10" s="37">
        <f>SUM(B11:B14)</f>
        <v>10000</v>
      </c>
      <c r="C10" s="37">
        <f>SUM(C11:C14)</f>
        <v>55000</v>
      </c>
      <c r="D10" s="37">
        <f>SUM(D11:D14)</f>
        <v>65000</v>
      </c>
    </row>
    <row r="11" spans="1:4" ht="24.75">
      <c r="A11" s="2" t="s">
        <v>15</v>
      </c>
      <c r="B11" s="16">
        <v>0</v>
      </c>
      <c r="C11" s="16">
        <v>0</v>
      </c>
      <c r="D11" s="22">
        <f aca="true" t="shared" si="0" ref="D11:D19">B11+C11</f>
        <v>0</v>
      </c>
    </row>
    <row r="12" spans="1:4" ht="24.75">
      <c r="A12" s="2" t="s">
        <v>16</v>
      </c>
      <c r="B12" s="16">
        <v>10000</v>
      </c>
      <c r="C12" s="16">
        <v>55000</v>
      </c>
      <c r="D12" s="22">
        <f t="shared" si="0"/>
        <v>65000</v>
      </c>
    </row>
    <row r="13" spans="1:4" ht="24.75">
      <c r="A13" s="2" t="s">
        <v>55</v>
      </c>
      <c r="B13" s="16">
        <v>0</v>
      </c>
      <c r="C13" s="16">
        <v>0</v>
      </c>
      <c r="D13" s="22">
        <f t="shared" si="0"/>
        <v>0</v>
      </c>
    </row>
    <row r="14" spans="1:4" ht="24.75">
      <c r="A14" s="2" t="s">
        <v>17</v>
      </c>
      <c r="B14" s="16">
        <v>0</v>
      </c>
      <c r="C14" s="16">
        <v>0</v>
      </c>
      <c r="D14" s="22">
        <f t="shared" si="0"/>
        <v>0</v>
      </c>
    </row>
    <row r="15" spans="1:4" ht="24.75">
      <c r="A15" s="9" t="s">
        <v>18</v>
      </c>
      <c r="B15" s="37">
        <f>SUM(B16:B17)</f>
        <v>0</v>
      </c>
      <c r="C15" s="37">
        <f>SUM(C16:C17)</f>
        <v>0</v>
      </c>
      <c r="D15" s="37">
        <f>SUM(D16:D17)</f>
        <v>0</v>
      </c>
    </row>
    <row r="16" spans="1:4" ht="24.75">
      <c r="A16" s="2" t="s">
        <v>19</v>
      </c>
      <c r="B16" s="16">
        <v>0</v>
      </c>
      <c r="C16" s="16">
        <v>0</v>
      </c>
      <c r="D16" s="22">
        <f t="shared" si="0"/>
        <v>0</v>
      </c>
    </row>
    <row r="17" spans="1:4" ht="24.75">
      <c r="A17" s="2" t="s">
        <v>20</v>
      </c>
      <c r="B17" s="16">
        <v>0</v>
      </c>
      <c r="C17" s="16">
        <v>0</v>
      </c>
      <c r="D17" s="22">
        <f t="shared" si="0"/>
        <v>0</v>
      </c>
    </row>
    <row r="18" spans="1:4" ht="24.75">
      <c r="A18" s="9" t="s">
        <v>21</v>
      </c>
      <c r="B18" s="37">
        <f>B19</f>
        <v>0</v>
      </c>
      <c r="C18" s="16">
        <f>C19</f>
        <v>0</v>
      </c>
      <c r="D18" s="22">
        <f>D19</f>
        <v>0</v>
      </c>
    </row>
    <row r="19" spans="1:4" ht="24.75">
      <c r="A19" s="2" t="s">
        <v>22</v>
      </c>
      <c r="B19" s="16">
        <v>0</v>
      </c>
      <c r="C19" s="16">
        <v>0</v>
      </c>
      <c r="D19" s="22">
        <f t="shared" si="0"/>
        <v>0</v>
      </c>
    </row>
    <row r="20" spans="1:4" ht="24.75">
      <c r="A20" s="10" t="s">
        <v>8</v>
      </c>
      <c r="B20" s="18">
        <f>B7+B10+B15+B18</f>
        <v>10000</v>
      </c>
      <c r="C20" s="18">
        <f>C7+C10+C15+C18</f>
        <v>55000</v>
      </c>
      <c r="D20" s="18">
        <f>D7+D10+D15+D18</f>
        <v>65000</v>
      </c>
    </row>
    <row r="21" ht="24.75">
      <c r="D21" s="1">
        <v>14</v>
      </c>
    </row>
  </sheetData>
  <sheetProtection/>
  <mergeCells count="3">
    <mergeCell ref="A1:D1"/>
    <mergeCell ref="A2:D2"/>
    <mergeCell ref="A3:D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G13" sqref="G13"/>
    </sheetView>
  </sheetViews>
  <sheetFormatPr defaultColWidth="9.140625" defaultRowHeight="15"/>
  <cols>
    <col min="1" max="1" width="38.140625" style="1" customWidth="1"/>
    <col min="2" max="2" width="28.00390625" style="1" customWidth="1"/>
    <col min="3" max="3" width="21.140625" style="1" customWidth="1"/>
    <col min="4" max="4" width="21.421875" style="1" customWidth="1"/>
    <col min="5" max="5" width="17.421875" style="1" customWidth="1"/>
    <col min="6" max="16384" width="9.00390625" style="1" customWidth="1"/>
  </cols>
  <sheetData>
    <row r="1" spans="1:5" ht="24.75">
      <c r="A1" s="67" t="s">
        <v>0</v>
      </c>
      <c r="B1" s="67"/>
      <c r="C1" s="67"/>
      <c r="D1" s="67"/>
      <c r="E1" s="67"/>
    </row>
    <row r="2" spans="1:5" ht="24.75">
      <c r="A2" s="67" t="s">
        <v>1</v>
      </c>
      <c r="B2" s="67"/>
      <c r="C2" s="67"/>
      <c r="D2" s="67"/>
      <c r="E2" s="67"/>
    </row>
    <row r="3" spans="1:5" ht="24.75">
      <c r="A3" s="67" t="s">
        <v>2</v>
      </c>
      <c r="B3" s="67"/>
      <c r="C3" s="67"/>
      <c r="D3" s="67"/>
      <c r="E3" s="67"/>
    </row>
    <row r="4" ht="24.75">
      <c r="A4" s="7" t="s">
        <v>3</v>
      </c>
    </row>
    <row r="5" spans="1:5" ht="24.75">
      <c r="A5" s="5" t="s">
        <v>4</v>
      </c>
      <c r="B5" s="5" t="s">
        <v>6</v>
      </c>
      <c r="C5" s="51" t="s">
        <v>7</v>
      </c>
      <c r="D5" s="51" t="s">
        <v>7</v>
      </c>
      <c r="E5" s="5" t="s">
        <v>8</v>
      </c>
    </row>
    <row r="6" spans="1:5" ht="24.75">
      <c r="A6" s="6" t="s">
        <v>5</v>
      </c>
      <c r="B6" s="6"/>
      <c r="C6" s="52"/>
      <c r="D6" s="52"/>
      <c r="E6" s="52"/>
    </row>
    <row r="7" spans="1:5" ht="24.75">
      <c r="A7" s="8" t="s">
        <v>3</v>
      </c>
      <c r="B7" s="48">
        <f>B8+B15</f>
        <v>16808230</v>
      </c>
      <c r="C7" s="49">
        <f>C8+C15</f>
        <v>0</v>
      </c>
      <c r="D7" s="49">
        <f>D8+D15</f>
        <v>0</v>
      </c>
      <c r="E7" s="50">
        <f>E8+E15</f>
        <v>16808230</v>
      </c>
    </row>
    <row r="8" spans="1:5" ht="24.75">
      <c r="A8" s="9" t="s">
        <v>59</v>
      </c>
      <c r="B8" s="47">
        <f>SUM(B9:B14)</f>
        <v>16552570</v>
      </c>
      <c r="C8" s="47">
        <f>SUM(C9:C14)</f>
        <v>0</v>
      </c>
      <c r="D8" s="47">
        <f>SUM(D9:D14)</f>
        <v>0</v>
      </c>
      <c r="E8" s="37">
        <f>SUM(E9:E14)</f>
        <v>16552570</v>
      </c>
    </row>
    <row r="9" spans="1:5" ht="24.75">
      <c r="A9" s="2" t="s">
        <v>60</v>
      </c>
      <c r="B9" s="34">
        <v>206600</v>
      </c>
      <c r="C9" s="32">
        <v>0</v>
      </c>
      <c r="D9" s="14">
        <v>0</v>
      </c>
      <c r="E9" s="21">
        <f>B9+C9+D9</f>
        <v>206600</v>
      </c>
    </row>
    <row r="10" spans="1:5" ht="24.75">
      <c r="A10" s="2" t="s">
        <v>61</v>
      </c>
      <c r="B10" s="34">
        <v>300000</v>
      </c>
      <c r="C10" s="32">
        <v>0</v>
      </c>
      <c r="D10" s="14">
        <v>0</v>
      </c>
      <c r="E10" s="21">
        <f aca="true" t="shared" si="0" ref="E10:E16">B10+C10+D10</f>
        <v>300000</v>
      </c>
    </row>
    <row r="11" spans="1:5" ht="24.75">
      <c r="A11" s="2" t="s">
        <v>78</v>
      </c>
      <c r="B11" s="34">
        <v>11163600</v>
      </c>
      <c r="C11" s="32"/>
      <c r="D11" s="14"/>
      <c r="E11" s="21">
        <f t="shared" si="0"/>
        <v>11163600</v>
      </c>
    </row>
    <row r="12" spans="1:5" ht="24.75">
      <c r="A12" s="2" t="s">
        <v>79</v>
      </c>
      <c r="B12" s="34">
        <v>3283200</v>
      </c>
      <c r="C12" s="32"/>
      <c r="D12" s="14"/>
      <c r="E12" s="21">
        <f t="shared" si="0"/>
        <v>3283200</v>
      </c>
    </row>
    <row r="13" spans="1:5" ht="24.75">
      <c r="A13" s="2" t="s">
        <v>66</v>
      </c>
      <c r="B13" s="34">
        <v>1194210</v>
      </c>
      <c r="C13" s="32">
        <v>0</v>
      </c>
      <c r="D13" s="14">
        <v>0</v>
      </c>
      <c r="E13" s="21">
        <f t="shared" si="0"/>
        <v>1194210</v>
      </c>
    </row>
    <row r="14" spans="1:5" ht="24.75">
      <c r="A14" s="2" t="s">
        <v>62</v>
      </c>
      <c r="B14" s="34">
        <v>404960</v>
      </c>
      <c r="C14" s="32">
        <v>0</v>
      </c>
      <c r="D14" s="14">
        <v>0</v>
      </c>
      <c r="E14" s="21">
        <f t="shared" si="0"/>
        <v>404960</v>
      </c>
    </row>
    <row r="15" spans="1:5" ht="24.75">
      <c r="A15" s="9" t="s">
        <v>63</v>
      </c>
      <c r="B15" s="47">
        <f>SUM(B16:B18)</f>
        <v>255660</v>
      </c>
      <c r="C15" s="47">
        <f>SUM(C16:C17)</f>
        <v>0</v>
      </c>
      <c r="D15" s="47">
        <f>SUM(D16:D17)</f>
        <v>0</v>
      </c>
      <c r="E15" s="37">
        <f>SUM(E16:E18)</f>
        <v>255660</v>
      </c>
    </row>
    <row r="16" spans="1:5" ht="24.75">
      <c r="A16" s="2" t="s">
        <v>64</v>
      </c>
      <c r="B16" s="34">
        <v>224460</v>
      </c>
      <c r="C16" s="32">
        <v>0</v>
      </c>
      <c r="D16" s="14">
        <v>0</v>
      </c>
      <c r="E16" s="21">
        <f t="shared" si="0"/>
        <v>224460</v>
      </c>
    </row>
    <row r="17" spans="1:5" ht="24.75">
      <c r="A17" s="2" t="s">
        <v>65</v>
      </c>
      <c r="B17" s="34"/>
      <c r="C17" s="32"/>
      <c r="D17" s="14"/>
      <c r="E17" s="21"/>
    </row>
    <row r="18" spans="1:5" ht="24.75">
      <c r="A18" s="2" t="s">
        <v>98</v>
      </c>
      <c r="B18" s="34">
        <v>31200</v>
      </c>
      <c r="C18" s="32"/>
      <c r="D18" s="3"/>
      <c r="E18" s="21">
        <f>B18</f>
        <v>31200</v>
      </c>
    </row>
    <row r="19" spans="1:5" ht="24.75">
      <c r="A19" s="2"/>
      <c r="B19" s="2"/>
      <c r="C19" s="33"/>
      <c r="D19" s="4"/>
      <c r="E19" s="4"/>
    </row>
    <row r="20" spans="1:5" ht="24.75">
      <c r="A20" s="10" t="s">
        <v>8</v>
      </c>
      <c r="B20" s="19">
        <f>B7</f>
        <v>16808230</v>
      </c>
      <c r="C20" s="29">
        <f>C7</f>
        <v>0</v>
      </c>
      <c r="D20" s="30">
        <f>D7</f>
        <v>0</v>
      </c>
      <c r="E20" s="31">
        <f>E7</f>
        <v>16808230</v>
      </c>
    </row>
    <row r="21" ht="24.75">
      <c r="E21" s="1">
        <v>15</v>
      </c>
    </row>
    <row r="23" ht="24.75">
      <c r="A23" s="27"/>
    </row>
    <row r="30" spans="1:3" ht="24.75">
      <c r="A30" s="27"/>
      <c r="C30" s="27"/>
    </row>
  </sheetData>
  <sheetProtection/>
  <mergeCells count="3">
    <mergeCell ref="A1:E1"/>
    <mergeCell ref="A2:E2"/>
    <mergeCell ref="A3:E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96" workbookViewId="0" topLeftCell="A1">
      <selection activeCell="J19" sqref="J19"/>
    </sheetView>
  </sheetViews>
  <sheetFormatPr defaultColWidth="9.140625" defaultRowHeight="15"/>
  <cols>
    <col min="1" max="1" width="34.28125" style="0" customWidth="1"/>
    <col min="2" max="2" width="19.7109375" style="0" customWidth="1"/>
    <col min="3" max="3" width="25.421875" style="0" customWidth="1"/>
    <col min="4" max="4" width="22.57421875" style="0" customWidth="1"/>
    <col min="5" max="5" width="23.8515625" style="0" customWidth="1"/>
  </cols>
  <sheetData>
    <row r="1" spans="1:5" ht="24.75">
      <c r="A1" s="67" t="s">
        <v>0</v>
      </c>
      <c r="B1" s="67"/>
      <c r="C1" s="67"/>
      <c r="D1" s="67"/>
      <c r="E1" s="67"/>
    </row>
    <row r="2" spans="1:5" ht="24.75">
      <c r="A2" s="67" t="s">
        <v>1</v>
      </c>
      <c r="B2" s="67"/>
      <c r="C2" s="67"/>
      <c r="D2" s="67"/>
      <c r="E2" s="67"/>
    </row>
    <row r="3" spans="1:5" ht="24.75">
      <c r="A3" s="67" t="s">
        <v>2</v>
      </c>
      <c r="B3" s="67"/>
      <c r="C3" s="67"/>
      <c r="D3" s="67"/>
      <c r="E3" s="67"/>
    </row>
    <row r="4" spans="1:5" ht="24.75">
      <c r="A4" s="53" t="s">
        <v>71</v>
      </c>
      <c r="B4" s="1"/>
      <c r="C4" s="1"/>
      <c r="D4" s="1"/>
      <c r="E4" s="1"/>
    </row>
    <row r="5" spans="1:5" ht="24.75">
      <c r="A5" s="5" t="s">
        <v>4</v>
      </c>
      <c r="B5" s="5" t="s">
        <v>12</v>
      </c>
      <c r="C5" s="5" t="s">
        <v>14</v>
      </c>
      <c r="D5" s="5" t="s">
        <v>13</v>
      </c>
      <c r="E5" s="5" t="s">
        <v>8</v>
      </c>
    </row>
    <row r="6" spans="1:5" ht="24.75">
      <c r="A6" s="6" t="s">
        <v>5</v>
      </c>
      <c r="B6" s="4"/>
      <c r="C6" s="4"/>
      <c r="D6" s="4"/>
      <c r="E6" s="4"/>
    </row>
    <row r="7" spans="1:5" ht="24.75">
      <c r="A7" s="8" t="s">
        <v>9</v>
      </c>
      <c r="B7" s="36">
        <f>SUM(B8:B9)</f>
        <v>8081280</v>
      </c>
      <c r="C7" s="36">
        <f>SUM(C8:C9)</f>
        <v>0</v>
      </c>
      <c r="D7" s="36">
        <f>SUM(D8:D9)</f>
        <v>2131020</v>
      </c>
      <c r="E7" s="36">
        <f>SUM(E8:E9)</f>
        <v>10212300</v>
      </c>
    </row>
    <row r="8" spans="1:5" ht="24.75">
      <c r="A8" s="2" t="s">
        <v>10</v>
      </c>
      <c r="B8" s="16">
        <v>2484720</v>
      </c>
      <c r="C8" s="17">
        <v>0</v>
      </c>
      <c r="D8" s="16">
        <v>0</v>
      </c>
      <c r="E8" s="16">
        <f>B8+C8+D8</f>
        <v>2484720</v>
      </c>
    </row>
    <row r="9" spans="1:5" ht="24.75">
      <c r="A9" s="2" t="s">
        <v>11</v>
      </c>
      <c r="B9" s="16">
        <v>5596560</v>
      </c>
      <c r="C9" s="17">
        <v>0</v>
      </c>
      <c r="D9" s="16">
        <v>2131020</v>
      </c>
      <c r="E9" s="16">
        <f>B9+C9+D9</f>
        <v>7727580</v>
      </c>
    </row>
    <row r="10" spans="1:5" ht="24.75">
      <c r="A10" s="9" t="s">
        <v>72</v>
      </c>
      <c r="B10" s="37">
        <f>SUM(B11:B14)</f>
        <v>2067000</v>
      </c>
      <c r="C10" s="37">
        <f>SUM(C11:C14)</f>
        <v>30000</v>
      </c>
      <c r="D10" s="37">
        <f>SUM(D11:D14)</f>
        <v>820000</v>
      </c>
      <c r="E10" s="37">
        <f>SUM(E11:E14)</f>
        <v>2917000</v>
      </c>
    </row>
    <row r="11" spans="1:5" ht="24.75">
      <c r="A11" s="2" t="s">
        <v>15</v>
      </c>
      <c r="B11" s="16">
        <v>165000</v>
      </c>
      <c r="C11" s="17">
        <v>0</v>
      </c>
      <c r="D11" s="16">
        <v>69000</v>
      </c>
      <c r="E11" s="16">
        <f>B11+C11+D11</f>
        <v>234000</v>
      </c>
    </row>
    <row r="12" spans="1:5" ht="24.75">
      <c r="A12" s="2" t="s">
        <v>16</v>
      </c>
      <c r="B12" s="16">
        <v>1487000</v>
      </c>
      <c r="C12" s="17">
        <v>30000</v>
      </c>
      <c r="D12" s="16">
        <v>120000</v>
      </c>
      <c r="E12" s="16">
        <f>B12+C12+D12</f>
        <v>1637000</v>
      </c>
    </row>
    <row r="13" spans="1:5" ht="24.75">
      <c r="A13" s="2" t="s">
        <v>55</v>
      </c>
      <c r="B13" s="16">
        <v>415000</v>
      </c>
      <c r="C13" s="17">
        <v>0</v>
      </c>
      <c r="D13" s="16">
        <v>60000</v>
      </c>
      <c r="E13" s="16">
        <f>B13+C13+D13</f>
        <v>475000</v>
      </c>
    </row>
    <row r="14" spans="1:5" ht="24.75">
      <c r="A14" s="2" t="s">
        <v>17</v>
      </c>
      <c r="B14" s="16">
        <v>0</v>
      </c>
      <c r="C14" s="17">
        <v>0</v>
      </c>
      <c r="D14" s="16">
        <v>571000</v>
      </c>
      <c r="E14" s="16">
        <f>B14+C14+D14</f>
        <v>571000</v>
      </c>
    </row>
    <row r="15" spans="1:5" ht="24.75">
      <c r="A15" s="9" t="s">
        <v>18</v>
      </c>
      <c r="B15" s="37">
        <f>SUM(B16:B17)</f>
        <v>0</v>
      </c>
      <c r="C15" s="37">
        <f>SUM(C16:C17)</f>
        <v>0</v>
      </c>
      <c r="D15" s="37">
        <f>SUM(D16:D17)</f>
        <v>24000</v>
      </c>
      <c r="E15" s="37">
        <f>SUM(E16:E17)</f>
        <v>24000</v>
      </c>
    </row>
    <row r="16" spans="1:5" ht="24.75">
      <c r="A16" s="2" t="s">
        <v>19</v>
      </c>
      <c r="B16" s="16">
        <v>0</v>
      </c>
      <c r="C16" s="17">
        <v>0</v>
      </c>
      <c r="D16" s="16">
        <v>24000</v>
      </c>
      <c r="E16" s="16">
        <f>B16+C16+D16</f>
        <v>24000</v>
      </c>
    </row>
    <row r="17" spans="1:5" ht="24.75">
      <c r="A17" s="2" t="s">
        <v>20</v>
      </c>
      <c r="B17" s="16">
        <v>0</v>
      </c>
      <c r="C17" s="17">
        <v>0</v>
      </c>
      <c r="D17" s="16">
        <v>0</v>
      </c>
      <c r="E17" s="16">
        <f>B17+C17+D17</f>
        <v>0</v>
      </c>
    </row>
    <row r="18" spans="1:5" ht="24.75">
      <c r="A18" s="9" t="s">
        <v>21</v>
      </c>
      <c r="B18" s="37">
        <f>SUM(B19)</f>
        <v>80000</v>
      </c>
      <c r="C18" s="37">
        <f>SUM(C19)</f>
        <v>0</v>
      </c>
      <c r="D18" s="37">
        <f>SUM(D19)</f>
        <v>0</v>
      </c>
      <c r="E18" s="37">
        <f>SUM(E19)</f>
        <v>80000</v>
      </c>
    </row>
    <row r="19" spans="1:5" ht="24.75">
      <c r="A19" s="2" t="s">
        <v>22</v>
      </c>
      <c r="B19" s="16">
        <v>80000</v>
      </c>
      <c r="C19" s="17">
        <v>0</v>
      </c>
      <c r="D19" s="16">
        <v>0</v>
      </c>
      <c r="E19" s="16">
        <f>B19+C19+D19</f>
        <v>80000</v>
      </c>
    </row>
    <row r="20" spans="1:5" ht="24.75">
      <c r="A20" s="10" t="s">
        <v>8</v>
      </c>
      <c r="B20" s="18">
        <f>B7+B10+B15+B18</f>
        <v>10228280</v>
      </c>
      <c r="C20" s="18">
        <f>C7+C10+C15+C18</f>
        <v>30000</v>
      </c>
      <c r="D20" s="18">
        <f>D7+D10+D15+D18</f>
        <v>2975020</v>
      </c>
      <c r="E20" s="18">
        <f>E7+E10+E15+E18</f>
        <v>13233300</v>
      </c>
    </row>
    <row r="21" s="54" customFormat="1" ht="24.75">
      <c r="E21" s="1">
        <v>6</v>
      </c>
    </row>
    <row r="22" ht="19.5">
      <c r="E22" s="54"/>
    </row>
  </sheetData>
  <sheetProtection/>
  <mergeCells count="3">
    <mergeCell ref="A1:E1"/>
    <mergeCell ref="A2:E2"/>
    <mergeCell ref="A3:E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headerFooter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G19" sqref="G18:G19"/>
    </sheetView>
  </sheetViews>
  <sheetFormatPr defaultColWidth="9.140625" defaultRowHeight="15"/>
  <cols>
    <col min="1" max="1" width="27.8515625" style="0" customWidth="1"/>
    <col min="2" max="2" width="28.00390625" style="0" customWidth="1"/>
    <col min="3" max="3" width="22.421875" style="0" customWidth="1"/>
    <col min="4" max="4" width="28.57421875" style="0" customWidth="1"/>
    <col min="5" max="5" width="17.421875" style="0" customWidth="1"/>
  </cols>
  <sheetData>
    <row r="1" spans="1:5" ht="24.75">
      <c r="A1" s="67" t="s">
        <v>0</v>
      </c>
      <c r="B1" s="67"/>
      <c r="C1" s="67"/>
      <c r="D1" s="67"/>
      <c r="E1" s="67"/>
    </row>
    <row r="2" spans="1:5" ht="24.75">
      <c r="A2" s="67" t="s">
        <v>1</v>
      </c>
      <c r="B2" s="67"/>
      <c r="C2" s="67"/>
      <c r="D2" s="67"/>
      <c r="E2" s="67"/>
    </row>
    <row r="3" spans="1:5" ht="24.75">
      <c r="A3" s="67" t="s">
        <v>2</v>
      </c>
      <c r="B3" s="67"/>
      <c r="C3" s="67"/>
      <c r="D3" s="67"/>
      <c r="E3" s="67"/>
    </row>
    <row r="4" spans="1:5" ht="24.75">
      <c r="A4" s="53" t="s">
        <v>73</v>
      </c>
      <c r="B4" s="1"/>
      <c r="C4" s="1"/>
      <c r="D4" s="1"/>
      <c r="E4" s="1"/>
    </row>
    <row r="5" spans="1:5" ht="24.75">
      <c r="A5" s="5" t="s">
        <v>4</v>
      </c>
      <c r="B5" s="5" t="s">
        <v>12</v>
      </c>
      <c r="C5" s="5" t="s">
        <v>24</v>
      </c>
      <c r="D5" s="5" t="s">
        <v>25</v>
      </c>
      <c r="E5" s="5" t="s">
        <v>8</v>
      </c>
    </row>
    <row r="6" spans="1:5" ht="24.75">
      <c r="A6" s="6" t="s">
        <v>5</v>
      </c>
      <c r="B6" s="11" t="s">
        <v>23</v>
      </c>
      <c r="C6" s="4"/>
      <c r="D6" s="13" t="s">
        <v>26</v>
      </c>
      <c r="E6" s="4"/>
    </row>
    <row r="7" spans="1:5" ht="24.75">
      <c r="A7" s="8" t="s">
        <v>9</v>
      </c>
      <c r="B7" s="39">
        <f>SUM(B8:B9)</f>
        <v>0</v>
      </c>
      <c r="C7" s="39">
        <f>SUM(C8:C9)</f>
        <v>0</v>
      </c>
      <c r="D7" s="39">
        <f>SUM(D8:D9)</f>
        <v>0</v>
      </c>
      <c r="E7" s="39">
        <f>SUM(E8:E9)</f>
        <v>0</v>
      </c>
    </row>
    <row r="8" spans="1:5" ht="24.75">
      <c r="A8" s="2" t="s">
        <v>10</v>
      </c>
      <c r="B8" s="14">
        <v>0</v>
      </c>
      <c r="C8" s="15">
        <v>0</v>
      </c>
      <c r="D8" s="14">
        <v>0</v>
      </c>
      <c r="E8" s="20">
        <f>B8+C8+D8</f>
        <v>0</v>
      </c>
    </row>
    <row r="9" spans="1:5" ht="24.75">
      <c r="A9" s="2" t="s">
        <v>11</v>
      </c>
      <c r="B9" s="14">
        <v>0</v>
      </c>
      <c r="C9" s="15">
        <v>0</v>
      </c>
      <c r="D9" s="14">
        <v>0</v>
      </c>
      <c r="E9" s="20">
        <f>B9+C9+D9</f>
        <v>0</v>
      </c>
    </row>
    <row r="10" spans="1:5" ht="24.75">
      <c r="A10" s="9" t="s">
        <v>72</v>
      </c>
      <c r="B10" s="41">
        <f>SUM(B11:B14)</f>
        <v>447000</v>
      </c>
      <c r="C10" s="41">
        <f>SUM(C11:C14)</f>
        <v>0</v>
      </c>
      <c r="D10" s="41">
        <f>SUM(D11:D14)</f>
        <v>100000</v>
      </c>
      <c r="E10" s="41">
        <f>SUM(E11:E14)</f>
        <v>547000</v>
      </c>
    </row>
    <row r="11" spans="1:5" ht="24.75">
      <c r="A11" s="2" t="s">
        <v>15</v>
      </c>
      <c r="B11" s="14">
        <v>0</v>
      </c>
      <c r="C11" s="15">
        <v>0</v>
      </c>
      <c r="D11" s="14">
        <v>0</v>
      </c>
      <c r="E11" s="20">
        <f>B11+C11+D11</f>
        <v>0</v>
      </c>
    </row>
    <row r="12" spans="1:5" ht="24.75">
      <c r="A12" s="2" t="s">
        <v>16</v>
      </c>
      <c r="B12" s="16">
        <v>447000</v>
      </c>
      <c r="C12" s="15">
        <v>0</v>
      </c>
      <c r="D12" s="16">
        <v>100000</v>
      </c>
      <c r="E12" s="21">
        <f>B12+C12+D12</f>
        <v>547000</v>
      </c>
    </row>
    <row r="13" spans="1:5" ht="24.75">
      <c r="A13" s="2" t="s">
        <v>55</v>
      </c>
      <c r="B13" s="16"/>
      <c r="C13" s="15">
        <v>0</v>
      </c>
      <c r="D13" s="14">
        <v>0</v>
      </c>
      <c r="E13" s="21">
        <f>B13+C13+D13</f>
        <v>0</v>
      </c>
    </row>
    <row r="14" spans="1:5" ht="24.75">
      <c r="A14" s="2" t="s">
        <v>17</v>
      </c>
      <c r="B14" s="14">
        <v>0</v>
      </c>
      <c r="C14" s="15">
        <v>0</v>
      </c>
      <c r="D14" s="14">
        <v>0</v>
      </c>
      <c r="E14" s="20">
        <f>B14+C14+D14</f>
        <v>0</v>
      </c>
    </row>
    <row r="15" spans="1:5" ht="24.75">
      <c r="A15" s="9" t="s">
        <v>18</v>
      </c>
      <c r="B15" s="42">
        <f>SUM(B16:B17)</f>
        <v>0</v>
      </c>
      <c r="C15" s="42">
        <f>SUM(C16:C17)</f>
        <v>0</v>
      </c>
      <c r="D15" s="42">
        <f>SUM(D16:D17)</f>
        <v>1598000</v>
      </c>
      <c r="E15" s="42">
        <f>SUM(E16:E17)</f>
        <v>1598000</v>
      </c>
    </row>
    <row r="16" spans="1:5" ht="24.75">
      <c r="A16" s="2" t="s">
        <v>19</v>
      </c>
      <c r="B16" s="16">
        <v>0</v>
      </c>
      <c r="C16" s="15">
        <v>0</v>
      </c>
      <c r="D16" s="14">
        <v>0</v>
      </c>
      <c r="E16" s="21">
        <f>B16+C16+D16</f>
        <v>0</v>
      </c>
    </row>
    <row r="17" spans="1:5" ht="24.75">
      <c r="A17" s="2" t="s">
        <v>20</v>
      </c>
      <c r="B17" s="14">
        <v>0</v>
      </c>
      <c r="C17" s="15">
        <v>0</v>
      </c>
      <c r="D17" s="16">
        <v>1598000</v>
      </c>
      <c r="E17" s="21">
        <f>B17+C17+D17</f>
        <v>1598000</v>
      </c>
    </row>
    <row r="18" spans="1:5" ht="24.75">
      <c r="A18" s="9" t="s">
        <v>21</v>
      </c>
      <c r="B18" s="43">
        <f>B19</f>
        <v>0</v>
      </c>
      <c r="C18" s="44">
        <f>C19</f>
        <v>0</v>
      </c>
      <c r="D18" s="37">
        <f>D19</f>
        <v>10000</v>
      </c>
      <c r="E18" s="42">
        <f>E19</f>
        <v>10000</v>
      </c>
    </row>
    <row r="19" spans="1:5" ht="24.75">
      <c r="A19" s="2" t="s">
        <v>22</v>
      </c>
      <c r="B19" s="14">
        <v>0</v>
      </c>
      <c r="C19" s="15">
        <v>0</v>
      </c>
      <c r="D19" s="16">
        <v>10000</v>
      </c>
      <c r="E19" s="21">
        <f>B19+C19+D19</f>
        <v>10000</v>
      </c>
    </row>
    <row r="20" spans="1:5" ht="24.75">
      <c r="A20" s="10" t="s">
        <v>8</v>
      </c>
      <c r="B20" s="18">
        <f>B7+B10+B15+B18</f>
        <v>447000</v>
      </c>
      <c r="C20" s="18">
        <f>C7+C10+C15+C18</f>
        <v>0</v>
      </c>
      <c r="D20" s="18">
        <f>D7+D10+D15+D18</f>
        <v>1708000</v>
      </c>
      <c r="E20" s="18">
        <f>E7+E10+E15+E18</f>
        <v>2155000</v>
      </c>
    </row>
    <row r="21" ht="24.75">
      <c r="E21" s="1">
        <v>7</v>
      </c>
    </row>
  </sheetData>
  <sheetProtection/>
  <mergeCells count="3">
    <mergeCell ref="A1:E1"/>
    <mergeCell ref="A2:E2"/>
    <mergeCell ref="A3:E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30.8515625" style="0" customWidth="1"/>
    <col min="2" max="2" width="21.57421875" style="0" customWidth="1"/>
    <col min="3" max="4" width="19.57421875" style="0" customWidth="1"/>
    <col min="5" max="5" width="18.28125" style="0" customWidth="1"/>
    <col min="6" max="6" width="15.7109375" style="0" customWidth="1"/>
  </cols>
  <sheetData>
    <row r="1" spans="1:6" ht="24.75">
      <c r="A1" s="67" t="s">
        <v>0</v>
      </c>
      <c r="B1" s="67"/>
      <c r="C1" s="67"/>
      <c r="D1" s="67"/>
      <c r="E1" s="67"/>
      <c r="F1" s="67"/>
    </row>
    <row r="2" spans="1:6" ht="24.75">
      <c r="A2" s="67" t="s">
        <v>1</v>
      </c>
      <c r="B2" s="67"/>
      <c r="C2" s="67"/>
      <c r="D2" s="67"/>
      <c r="E2" s="67"/>
      <c r="F2" s="67"/>
    </row>
    <row r="3" spans="1:6" ht="24.75">
      <c r="A3" s="67" t="s">
        <v>2</v>
      </c>
      <c r="B3" s="67"/>
      <c r="C3" s="67"/>
      <c r="D3" s="67"/>
      <c r="E3" s="67"/>
      <c r="F3" s="67"/>
    </row>
    <row r="4" spans="1:5" ht="24.75">
      <c r="A4" s="53" t="s">
        <v>74</v>
      </c>
      <c r="B4" s="1"/>
      <c r="C4" s="1"/>
      <c r="D4" s="1"/>
      <c r="E4" s="1"/>
    </row>
    <row r="5" spans="1:6" ht="24.75">
      <c r="A5" s="5" t="s">
        <v>4</v>
      </c>
      <c r="B5" s="5" t="s">
        <v>12</v>
      </c>
      <c r="C5" s="5" t="s">
        <v>28</v>
      </c>
      <c r="D5" s="5" t="s">
        <v>30</v>
      </c>
      <c r="E5" s="5" t="s">
        <v>32</v>
      </c>
      <c r="F5" s="5" t="s">
        <v>8</v>
      </c>
    </row>
    <row r="6" spans="1:6" ht="24.75">
      <c r="A6" s="6" t="s">
        <v>5</v>
      </c>
      <c r="B6" s="11" t="s">
        <v>27</v>
      </c>
      <c r="C6" s="13" t="s">
        <v>29</v>
      </c>
      <c r="D6" s="13"/>
      <c r="E6" s="13" t="s">
        <v>31</v>
      </c>
      <c r="F6" s="12"/>
    </row>
    <row r="7" spans="1:6" ht="24.75">
      <c r="A7" s="8" t="s">
        <v>9</v>
      </c>
      <c r="B7" s="36">
        <f>SUM(B8:B9)</f>
        <v>2929500</v>
      </c>
      <c r="C7" s="36">
        <f>SUM(C8:C9)</f>
        <v>0</v>
      </c>
      <c r="D7" s="36">
        <f>SUM(D8:D9)</f>
        <v>0</v>
      </c>
      <c r="E7" s="36">
        <f>SUM(E8:E9)</f>
        <v>0</v>
      </c>
      <c r="F7" s="36">
        <f>SUM(F8:F9)</f>
        <v>2929500</v>
      </c>
    </row>
    <row r="8" spans="1:6" ht="24.75">
      <c r="A8" s="2" t="s">
        <v>10</v>
      </c>
      <c r="B8" s="16">
        <v>0</v>
      </c>
      <c r="C8" s="17">
        <v>0</v>
      </c>
      <c r="D8" s="16">
        <v>0</v>
      </c>
      <c r="E8" s="16">
        <v>0</v>
      </c>
      <c r="F8" s="22">
        <f>B8+C8+D8+E8</f>
        <v>0</v>
      </c>
    </row>
    <row r="9" spans="1:6" ht="24.75">
      <c r="A9" s="2" t="s">
        <v>11</v>
      </c>
      <c r="B9" s="16">
        <v>2929500</v>
      </c>
      <c r="C9" s="17">
        <v>0</v>
      </c>
      <c r="D9" s="16">
        <v>0</v>
      </c>
      <c r="E9" s="16">
        <v>0</v>
      </c>
      <c r="F9" s="22">
        <f>B9+C9+D9+E9</f>
        <v>2929500</v>
      </c>
    </row>
    <row r="10" spans="1:6" ht="24.75">
      <c r="A10" s="9" t="s">
        <v>72</v>
      </c>
      <c r="B10" s="37">
        <f>SUM(B11:B14)</f>
        <v>372200</v>
      </c>
      <c r="C10" s="37">
        <f>SUM(C11:C14)</f>
        <v>1327450</v>
      </c>
      <c r="D10" s="37">
        <f>SUM(D11:D14)</f>
        <v>0</v>
      </c>
      <c r="E10" s="37">
        <f>SUM(E11:E14)</f>
        <v>35000</v>
      </c>
      <c r="F10" s="37">
        <f>SUM(F11:F14)</f>
        <v>1734650</v>
      </c>
    </row>
    <row r="11" spans="1:6" ht="24.75">
      <c r="A11" s="2" t="s">
        <v>15</v>
      </c>
      <c r="B11" s="16">
        <v>13000</v>
      </c>
      <c r="C11" s="17">
        <v>0</v>
      </c>
      <c r="D11" s="16">
        <v>0</v>
      </c>
      <c r="E11" s="16">
        <v>0</v>
      </c>
      <c r="F11" s="22">
        <f aca="true" t="shared" si="0" ref="F11:F19">B11+C11+D11+E11</f>
        <v>13000</v>
      </c>
    </row>
    <row r="12" spans="1:6" ht="24.75">
      <c r="A12" s="2" t="s">
        <v>16</v>
      </c>
      <c r="B12" s="16">
        <v>243000</v>
      </c>
      <c r="C12" s="17">
        <v>830200</v>
      </c>
      <c r="D12" s="16">
        <v>0</v>
      </c>
      <c r="E12" s="16">
        <v>35000</v>
      </c>
      <c r="F12" s="22">
        <f t="shared" si="0"/>
        <v>1108200</v>
      </c>
    </row>
    <row r="13" spans="1:6" ht="24.75">
      <c r="A13" s="2" t="s">
        <v>55</v>
      </c>
      <c r="B13" s="16">
        <v>87200</v>
      </c>
      <c r="C13" s="17">
        <v>497250</v>
      </c>
      <c r="D13" s="16">
        <v>0</v>
      </c>
      <c r="E13" s="16">
        <v>0</v>
      </c>
      <c r="F13" s="22">
        <f t="shared" si="0"/>
        <v>584450</v>
      </c>
    </row>
    <row r="14" spans="1:6" ht="24.75">
      <c r="A14" s="2" t="s">
        <v>17</v>
      </c>
      <c r="B14" s="16">
        <v>29000</v>
      </c>
      <c r="C14" s="17">
        <v>0</v>
      </c>
      <c r="D14" s="16">
        <v>0</v>
      </c>
      <c r="E14" s="16">
        <v>0</v>
      </c>
      <c r="F14" s="22">
        <f t="shared" si="0"/>
        <v>29000</v>
      </c>
    </row>
    <row r="15" spans="1:6" ht="24.75">
      <c r="A15" s="9" t="s">
        <v>18</v>
      </c>
      <c r="B15" s="37">
        <f>SUM(B16:B17)</f>
        <v>0</v>
      </c>
      <c r="C15" s="37">
        <f>SUM(C16:C17)</f>
        <v>0</v>
      </c>
      <c r="D15" s="37">
        <f>SUM(D16:D17)</f>
        <v>0</v>
      </c>
      <c r="E15" s="37">
        <f>SUM(E16:E17)</f>
        <v>0</v>
      </c>
      <c r="F15" s="37">
        <f>SUM(F16:F17)</f>
        <v>0</v>
      </c>
    </row>
    <row r="16" spans="1:6" ht="24.75">
      <c r="A16" s="2" t="s">
        <v>19</v>
      </c>
      <c r="B16" s="16">
        <v>0</v>
      </c>
      <c r="C16" s="17">
        <v>0</v>
      </c>
      <c r="D16" s="16">
        <v>0</v>
      </c>
      <c r="E16" s="16">
        <v>0</v>
      </c>
      <c r="F16" s="22">
        <f t="shared" si="0"/>
        <v>0</v>
      </c>
    </row>
    <row r="17" spans="1:6" ht="24.75">
      <c r="A17" s="2" t="s">
        <v>20</v>
      </c>
      <c r="B17" s="16"/>
      <c r="C17" s="17">
        <v>0</v>
      </c>
      <c r="D17" s="16">
        <v>0</v>
      </c>
      <c r="E17" s="16">
        <v>0</v>
      </c>
      <c r="F17" s="22">
        <f t="shared" si="0"/>
        <v>0</v>
      </c>
    </row>
    <row r="18" spans="1:6" ht="24.75">
      <c r="A18" s="9" t="s">
        <v>21</v>
      </c>
      <c r="B18" s="37">
        <f>SUM(B19)</f>
        <v>0</v>
      </c>
      <c r="C18" s="37">
        <f>SUM(C19)</f>
        <v>777000</v>
      </c>
      <c r="D18" s="37">
        <f>SUM(D19)</f>
        <v>75000</v>
      </c>
      <c r="E18" s="37">
        <f>SUM(E19)</f>
        <v>0</v>
      </c>
      <c r="F18" s="37">
        <f>SUM(F19)</f>
        <v>852000</v>
      </c>
    </row>
    <row r="19" spans="1:6" ht="24.75">
      <c r="A19" s="2" t="s">
        <v>22</v>
      </c>
      <c r="B19" s="16">
        <v>0</v>
      </c>
      <c r="C19" s="28">
        <v>777000</v>
      </c>
      <c r="D19" s="16">
        <v>75000</v>
      </c>
      <c r="E19" s="16"/>
      <c r="F19" s="22">
        <f t="shared" si="0"/>
        <v>852000</v>
      </c>
    </row>
    <row r="20" spans="1:6" ht="24.75">
      <c r="A20" s="10" t="s">
        <v>8</v>
      </c>
      <c r="B20" s="18">
        <f>B7+B10+B15+B18</f>
        <v>3301700</v>
      </c>
      <c r="C20" s="18">
        <f>C7+C10+C15+C18</f>
        <v>2104450</v>
      </c>
      <c r="D20" s="18">
        <f>D7+D10+D15+D18</f>
        <v>75000</v>
      </c>
      <c r="E20" s="18">
        <f>E7+E10+E15+E18</f>
        <v>35000</v>
      </c>
      <c r="F20" s="18">
        <f>F7+F10+F15+F18</f>
        <v>5516150</v>
      </c>
    </row>
    <row r="21" ht="24.75">
      <c r="F21" s="1">
        <v>8</v>
      </c>
    </row>
  </sheetData>
  <sheetProtection/>
  <mergeCells count="3">
    <mergeCell ref="A1:F1"/>
    <mergeCell ref="A2:F2"/>
    <mergeCell ref="A3:F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O20" sqref="O20"/>
    </sheetView>
  </sheetViews>
  <sheetFormatPr defaultColWidth="9.140625" defaultRowHeight="15"/>
  <cols>
    <col min="1" max="1" width="23.7109375" style="1" customWidth="1"/>
    <col min="2" max="2" width="19.421875" style="1" customWidth="1"/>
    <col min="3" max="3" width="19.8515625" style="1" customWidth="1"/>
    <col min="4" max="4" width="20.421875" style="1" customWidth="1"/>
    <col min="5" max="5" width="21.28125" style="1" customWidth="1"/>
    <col min="6" max="6" width="17.421875" style="1" customWidth="1"/>
    <col min="7" max="16384" width="9.00390625" style="1" customWidth="1"/>
  </cols>
  <sheetData>
    <row r="1" spans="1:6" ht="24.75">
      <c r="A1" s="67" t="s">
        <v>0</v>
      </c>
      <c r="B1" s="67"/>
      <c r="C1" s="67"/>
      <c r="D1" s="67"/>
      <c r="E1" s="67"/>
      <c r="F1" s="67"/>
    </row>
    <row r="2" spans="1:6" ht="24.75">
      <c r="A2" s="67" t="s">
        <v>1</v>
      </c>
      <c r="B2" s="67"/>
      <c r="C2" s="67"/>
      <c r="D2" s="67"/>
      <c r="E2" s="67"/>
      <c r="F2" s="67"/>
    </row>
    <row r="3" spans="1:6" ht="24.75">
      <c r="A3" s="67" t="s">
        <v>2</v>
      </c>
      <c r="B3" s="67"/>
      <c r="C3" s="67"/>
      <c r="D3" s="67"/>
      <c r="E3" s="67"/>
      <c r="F3" s="67"/>
    </row>
    <row r="4" ht="24.75">
      <c r="A4" s="53" t="s">
        <v>75</v>
      </c>
    </row>
    <row r="5" spans="1:6" ht="24.75">
      <c r="A5" s="5" t="s">
        <v>4</v>
      </c>
      <c r="B5" s="5" t="s">
        <v>12</v>
      </c>
      <c r="C5" s="5" t="s">
        <v>34</v>
      </c>
      <c r="D5" s="5" t="s">
        <v>35</v>
      </c>
      <c r="E5" s="5" t="s">
        <v>37</v>
      </c>
      <c r="F5" s="5" t="s">
        <v>8</v>
      </c>
    </row>
    <row r="6" spans="1:6" ht="24.75">
      <c r="A6" s="6" t="s">
        <v>5</v>
      </c>
      <c r="B6" s="13" t="s">
        <v>33</v>
      </c>
      <c r="C6" s="13"/>
      <c r="D6" s="13" t="s">
        <v>36</v>
      </c>
      <c r="E6" s="13" t="s">
        <v>38</v>
      </c>
      <c r="F6" s="12"/>
    </row>
    <row r="7" spans="1:6" ht="24.75">
      <c r="A7" s="8" t="s">
        <v>9</v>
      </c>
      <c r="B7" s="38">
        <f>SUM(B8:B9)</f>
        <v>0</v>
      </c>
      <c r="C7" s="38">
        <f>SUM(C8:C9)</f>
        <v>0</v>
      </c>
      <c r="D7" s="38">
        <f>SUM(D8:D9)</f>
        <v>0</v>
      </c>
      <c r="E7" s="38">
        <f>SUM(E8:E9)</f>
        <v>0</v>
      </c>
      <c r="F7" s="38">
        <f>SUM(F8:F9)</f>
        <v>0</v>
      </c>
    </row>
    <row r="8" spans="1:6" ht="24.75">
      <c r="A8" s="2" t="s">
        <v>10</v>
      </c>
      <c r="B8" s="14">
        <v>0</v>
      </c>
      <c r="C8" s="15">
        <v>0</v>
      </c>
      <c r="D8" s="14">
        <v>0</v>
      </c>
      <c r="E8" s="14">
        <v>0</v>
      </c>
      <c r="F8" s="23">
        <f>B8+C8+D8+E8</f>
        <v>0</v>
      </c>
    </row>
    <row r="9" spans="1:6" ht="24.75">
      <c r="A9" s="2" t="s">
        <v>11</v>
      </c>
      <c r="B9" s="14">
        <v>0</v>
      </c>
      <c r="C9" s="15">
        <v>0</v>
      </c>
      <c r="D9" s="14">
        <v>0</v>
      </c>
      <c r="E9" s="14">
        <v>0</v>
      </c>
      <c r="F9" s="23">
        <f>B9+C9+D9+E9</f>
        <v>0</v>
      </c>
    </row>
    <row r="10" spans="1:6" ht="24.75">
      <c r="A10" s="9" t="s">
        <v>72</v>
      </c>
      <c r="B10" s="42">
        <f>SUM(B11:B14)</f>
        <v>100000</v>
      </c>
      <c r="C10" s="42">
        <f>SUM(C11:C14)</f>
        <v>0</v>
      </c>
      <c r="D10" s="42"/>
      <c r="E10" s="42">
        <f>SUM(E11:E14)</f>
        <v>0</v>
      </c>
      <c r="F10" s="42">
        <f>SUM(F11:F14)</f>
        <v>100000</v>
      </c>
    </row>
    <row r="11" spans="1:6" ht="24.75">
      <c r="A11" s="2" t="s">
        <v>15</v>
      </c>
      <c r="B11" s="14">
        <v>0</v>
      </c>
      <c r="C11" s="15">
        <v>0</v>
      </c>
      <c r="D11" s="14">
        <v>0</v>
      </c>
      <c r="E11" s="14">
        <v>0</v>
      </c>
      <c r="F11" s="23">
        <f aca="true" t="shared" si="0" ref="F11:F19">B11+C11+D11+E11</f>
        <v>0</v>
      </c>
    </row>
    <row r="12" spans="1:6" ht="24.75">
      <c r="A12" s="2" t="s">
        <v>16</v>
      </c>
      <c r="B12" s="16">
        <v>100000</v>
      </c>
      <c r="C12" s="17">
        <v>0</v>
      </c>
      <c r="D12" s="16"/>
      <c r="E12" s="16">
        <v>0</v>
      </c>
      <c r="F12" s="24">
        <f t="shared" si="0"/>
        <v>100000</v>
      </c>
    </row>
    <row r="13" spans="1:6" ht="24.75">
      <c r="A13" s="2" t="s">
        <v>55</v>
      </c>
      <c r="B13" s="16">
        <v>0</v>
      </c>
      <c r="C13" s="17">
        <v>0</v>
      </c>
      <c r="D13" s="16">
        <v>0</v>
      </c>
      <c r="E13" s="16">
        <v>0</v>
      </c>
      <c r="F13" s="24">
        <f t="shared" si="0"/>
        <v>0</v>
      </c>
    </row>
    <row r="14" spans="1:6" ht="24.75">
      <c r="A14" s="2" t="s">
        <v>17</v>
      </c>
      <c r="B14" s="16">
        <v>0</v>
      </c>
      <c r="C14" s="17">
        <v>0</v>
      </c>
      <c r="D14" s="16">
        <v>0</v>
      </c>
      <c r="E14" s="16">
        <v>0</v>
      </c>
      <c r="F14" s="23">
        <f t="shared" si="0"/>
        <v>0</v>
      </c>
    </row>
    <row r="15" spans="1:6" ht="24.75">
      <c r="A15" s="9" t="s">
        <v>18</v>
      </c>
      <c r="B15" s="16">
        <f>SUM(B16:B17)</f>
        <v>0</v>
      </c>
      <c r="C15" s="16">
        <f>SUM(C16:C17)</f>
        <v>0</v>
      </c>
      <c r="D15" s="16">
        <f>SUM(D16:D17)</f>
        <v>0</v>
      </c>
      <c r="E15" s="16">
        <f>SUM(E16:E17)</f>
        <v>0</v>
      </c>
      <c r="F15" s="16">
        <f>SUM(F16:F17)</f>
        <v>0</v>
      </c>
    </row>
    <row r="16" spans="1:6" ht="24.75">
      <c r="A16" s="2" t="s">
        <v>19</v>
      </c>
      <c r="B16" s="16">
        <v>0</v>
      </c>
      <c r="C16" s="17">
        <v>0</v>
      </c>
      <c r="D16" s="16">
        <v>0</v>
      </c>
      <c r="E16" s="16">
        <v>0</v>
      </c>
      <c r="F16" s="23">
        <f t="shared" si="0"/>
        <v>0</v>
      </c>
    </row>
    <row r="17" spans="1:6" ht="24.75">
      <c r="A17" s="2" t="s">
        <v>20</v>
      </c>
      <c r="B17" s="16">
        <v>0</v>
      </c>
      <c r="C17" s="17">
        <v>0</v>
      </c>
      <c r="D17" s="16">
        <v>0</v>
      </c>
      <c r="E17" s="16">
        <v>0</v>
      </c>
      <c r="F17" s="23">
        <f t="shared" si="0"/>
        <v>0</v>
      </c>
    </row>
    <row r="18" spans="1:6" ht="24.75">
      <c r="A18" s="9" t="s">
        <v>21</v>
      </c>
      <c r="B18" s="16">
        <f>SUM(B19)</f>
        <v>0</v>
      </c>
      <c r="C18" s="37">
        <f>SUM(C19)</f>
        <v>0</v>
      </c>
      <c r="D18" s="37">
        <f>SUM(D19)</f>
        <v>0</v>
      </c>
      <c r="E18" s="37">
        <f>SUM(E19)</f>
        <v>0</v>
      </c>
      <c r="F18" s="37">
        <f>SUM(F19)</f>
        <v>0</v>
      </c>
    </row>
    <row r="19" spans="1:6" ht="24.75">
      <c r="A19" s="2" t="s">
        <v>22</v>
      </c>
      <c r="B19" s="14">
        <v>0</v>
      </c>
      <c r="C19" s="15">
        <v>0</v>
      </c>
      <c r="D19" s="16">
        <v>0</v>
      </c>
      <c r="E19" s="14">
        <v>0</v>
      </c>
      <c r="F19" s="24">
        <f t="shared" si="0"/>
        <v>0</v>
      </c>
    </row>
    <row r="20" spans="1:6" ht="24.75">
      <c r="A20" s="10" t="s">
        <v>8</v>
      </c>
      <c r="B20" s="18">
        <f>SUM(B7+B10+B15+B18)</f>
        <v>100000</v>
      </c>
      <c r="C20" s="18">
        <f>SUM(C7+C10+C15+C18)</f>
        <v>0</v>
      </c>
      <c r="D20" s="18">
        <f>SUM(D7+D10+D15+D18)</f>
        <v>0</v>
      </c>
      <c r="E20" s="18">
        <f>SUM(E7+E10+E15+E18)</f>
        <v>0</v>
      </c>
      <c r="F20" s="18">
        <f>SUM(F7+F10+F15+F18)</f>
        <v>100000</v>
      </c>
    </row>
    <row r="21" ht="24.75">
      <c r="F21" s="1">
        <v>9</v>
      </c>
    </row>
  </sheetData>
  <sheetProtection/>
  <mergeCells count="3">
    <mergeCell ref="A1:F1"/>
    <mergeCell ref="A2:F2"/>
    <mergeCell ref="A3:F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35.140625" style="1" customWidth="1"/>
    <col min="2" max="2" width="32.421875" style="1" customWidth="1"/>
    <col min="3" max="3" width="31.140625" style="1" customWidth="1"/>
    <col min="4" max="4" width="24.7109375" style="1" customWidth="1"/>
    <col min="5" max="16384" width="9.00390625" style="1" customWidth="1"/>
  </cols>
  <sheetData>
    <row r="1" spans="1:4" ht="24.75">
      <c r="A1" s="67" t="s">
        <v>0</v>
      </c>
      <c r="B1" s="67"/>
      <c r="C1" s="67"/>
      <c r="D1" s="67"/>
    </row>
    <row r="2" spans="1:4" ht="24.75">
      <c r="A2" s="67" t="s">
        <v>1</v>
      </c>
      <c r="B2" s="67"/>
      <c r="C2" s="67"/>
      <c r="D2" s="67"/>
    </row>
    <row r="3" spans="1:4" ht="24.75">
      <c r="A3" s="67" t="s">
        <v>2</v>
      </c>
      <c r="B3" s="67"/>
      <c r="C3" s="67"/>
      <c r="D3" s="67"/>
    </row>
    <row r="4" ht="24.75">
      <c r="A4" s="53" t="s">
        <v>68</v>
      </c>
    </row>
    <row r="5" spans="1:4" ht="24.75">
      <c r="A5" s="5" t="s">
        <v>4</v>
      </c>
      <c r="B5" s="5" t="s">
        <v>12</v>
      </c>
      <c r="C5" s="5" t="s">
        <v>70</v>
      </c>
      <c r="D5" s="5" t="s">
        <v>8</v>
      </c>
    </row>
    <row r="6" spans="1:4" ht="24.75">
      <c r="A6" s="6" t="s">
        <v>5</v>
      </c>
      <c r="B6" s="13" t="s">
        <v>69</v>
      </c>
      <c r="C6" s="13" t="s">
        <v>67</v>
      </c>
      <c r="D6" s="12"/>
    </row>
    <row r="7" spans="1:4" ht="24.75">
      <c r="A7" s="8" t="s">
        <v>9</v>
      </c>
      <c r="B7" s="38">
        <f>SUM(B8:B9)</f>
        <v>0</v>
      </c>
      <c r="C7" s="38">
        <f>SUM(C8:C9)</f>
        <v>0</v>
      </c>
      <c r="D7" s="38">
        <f>SUM(D8:D9)</f>
        <v>0</v>
      </c>
    </row>
    <row r="8" spans="1:4" ht="24.75">
      <c r="A8" s="2" t="s">
        <v>10</v>
      </c>
      <c r="B8" s="14">
        <v>0</v>
      </c>
      <c r="C8" s="15">
        <v>0</v>
      </c>
      <c r="D8" s="23">
        <f>B8+C8</f>
        <v>0</v>
      </c>
    </row>
    <row r="9" spans="1:4" ht="24.75">
      <c r="A9" s="2" t="s">
        <v>11</v>
      </c>
      <c r="B9" s="14">
        <v>0</v>
      </c>
      <c r="C9" s="15">
        <v>0</v>
      </c>
      <c r="D9" s="23">
        <f>B9+C9</f>
        <v>0</v>
      </c>
    </row>
    <row r="10" spans="1:4" ht="24.75">
      <c r="A10" s="9" t="s">
        <v>72</v>
      </c>
      <c r="B10" s="40">
        <f>SUM(B11:B14)</f>
        <v>0</v>
      </c>
      <c r="C10" s="42">
        <f>SUM(C11:C14)</f>
        <v>0</v>
      </c>
      <c r="D10" s="42">
        <f>SUM(D11:D14)</f>
        <v>0</v>
      </c>
    </row>
    <row r="11" spans="1:4" ht="24.75">
      <c r="A11" s="2" t="s">
        <v>15</v>
      </c>
      <c r="B11" s="14">
        <v>0</v>
      </c>
      <c r="C11" s="15">
        <v>0</v>
      </c>
      <c r="D11" s="23">
        <f aca="true" t="shared" si="0" ref="D11:D17">B11+C11</f>
        <v>0</v>
      </c>
    </row>
    <row r="12" spans="1:4" ht="24.75">
      <c r="A12" s="2" t="s">
        <v>16</v>
      </c>
      <c r="B12" s="16">
        <v>0</v>
      </c>
      <c r="C12" s="17">
        <v>0</v>
      </c>
      <c r="D12" s="23">
        <f t="shared" si="0"/>
        <v>0</v>
      </c>
    </row>
    <row r="13" spans="1:4" ht="24.75">
      <c r="A13" s="2" t="s">
        <v>55</v>
      </c>
      <c r="B13" s="16">
        <v>0</v>
      </c>
      <c r="C13" s="17">
        <v>0</v>
      </c>
      <c r="D13" s="24">
        <f t="shared" si="0"/>
        <v>0</v>
      </c>
    </row>
    <row r="14" spans="1:4" ht="24.75">
      <c r="A14" s="2" t="s">
        <v>17</v>
      </c>
      <c r="B14" s="16">
        <v>0</v>
      </c>
      <c r="C14" s="17">
        <v>0</v>
      </c>
      <c r="D14" s="23">
        <f t="shared" si="0"/>
        <v>0</v>
      </c>
    </row>
    <row r="15" spans="1:4" ht="24.75">
      <c r="A15" s="9" t="s">
        <v>18</v>
      </c>
      <c r="B15" s="16">
        <f>SUM(B16:B17)</f>
        <v>0</v>
      </c>
      <c r="C15" s="16">
        <f>SUM(C16:C17)</f>
        <v>0</v>
      </c>
      <c r="D15" s="16">
        <f>SUM(D16:D17)</f>
        <v>0</v>
      </c>
    </row>
    <row r="16" spans="1:4" ht="24.75">
      <c r="A16" s="2" t="s">
        <v>19</v>
      </c>
      <c r="B16" s="16">
        <v>0</v>
      </c>
      <c r="C16" s="17">
        <v>0</v>
      </c>
      <c r="D16" s="23">
        <f t="shared" si="0"/>
        <v>0</v>
      </c>
    </row>
    <row r="17" spans="1:4" ht="24.75">
      <c r="A17" s="2" t="s">
        <v>20</v>
      </c>
      <c r="B17" s="16">
        <v>0</v>
      </c>
      <c r="C17" s="17">
        <v>0</v>
      </c>
      <c r="D17" s="23">
        <f t="shared" si="0"/>
        <v>0</v>
      </c>
    </row>
    <row r="18" spans="1:4" ht="24.75">
      <c r="A18" s="10" t="s">
        <v>8</v>
      </c>
      <c r="B18" s="18">
        <f>B7+B10+B15</f>
        <v>0</v>
      </c>
      <c r="C18" s="18">
        <f>C7+C10+C15</f>
        <v>0</v>
      </c>
      <c r="D18" s="18">
        <f>D7+D10+D15</f>
        <v>0</v>
      </c>
    </row>
    <row r="21" ht="24.75">
      <c r="D21" s="1">
        <v>10</v>
      </c>
    </row>
  </sheetData>
  <sheetProtection/>
  <mergeCells count="3">
    <mergeCell ref="A1:D1"/>
    <mergeCell ref="A2:D2"/>
    <mergeCell ref="A3:D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25.421875" style="1" customWidth="1"/>
    <col min="2" max="2" width="20.8515625" style="1" customWidth="1"/>
    <col min="3" max="3" width="17.57421875" style="1" customWidth="1"/>
    <col min="4" max="4" width="16.00390625" style="1" customWidth="1"/>
    <col min="5" max="5" width="18.140625" style="1" customWidth="1"/>
    <col min="6" max="6" width="15.57421875" style="1" customWidth="1"/>
    <col min="7" max="7" width="14.00390625" style="1" customWidth="1"/>
    <col min="8" max="16384" width="9.00390625" style="1" customWidth="1"/>
  </cols>
  <sheetData>
    <row r="1" spans="1:7" ht="24.75">
      <c r="A1" s="67" t="s">
        <v>0</v>
      </c>
      <c r="B1" s="67"/>
      <c r="C1" s="67"/>
      <c r="D1" s="67"/>
      <c r="E1" s="67"/>
      <c r="F1" s="67"/>
      <c r="G1" s="67"/>
    </row>
    <row r="2" spans="1:7" ht="24.75">
      <c r="A2" s="67" t="s">
        <v>1</v>
      </c>
      <c r="B2" s="67"/>
      <c r="C2" s="67"/>
      <c r="D2" s="67"/>
      <c r="E2" s="67"/>
      <c r="F2" s="67"/>
      <c r="G2" s="67"/>
    </row>
    <row r="3" spans="1:7" ht="24.75">
      <c r="A3" s="67" t="s">
        <v>2</v>
      </c>
      <c r="B3" s="67"/>
      <c r="C3" s="67"/>
      <c r="D3" s="67"/>
      <c r="E3" s="67"/>
      <c r="F3" s="67"/>
      <c r="G3" s="67"/>
    </row>
    <row r="4" ht="24.75">
      <c r="A4" s="53" t="s">
        <v>56</v>
      </c>
    </row>
    <row r="5" spans="1:7" ht="24.75">
      <c r="A5" s="5" t="s">
        <v>4</v>
      </c>
      <c r="B5" s="65" t="s">
        <v>44</v>
      </c>
      <c r="C5" s="5" t="s">
        <v>46</v>
      </c>
      <c r="D5" s="5" t="s">
        <v>47</v>
      </c>
      <c r="E5" s="5" t="s">
        <v>48</v>
      </c>
      <c r="F5" s="5" t="s">
        <v>50</v>
      </c>
      <c r="G5" s="5" t="s">
        <v>8</v>
      </c>
    </row>
    <row r="6" spans="1:7" ht="24.75">
      <c r="A6" s="6" t="s">
        <v>5</v>
      </c>
      <c r="B6" s="66" t="s">
        <v>45</v>
      </c>
      <c r="C6" s="13"/>
      <c r="D6" s="13"/>
      <c r="E6" s="13" t="s">
        <v>49</v>
      </c>
      <c r="F6" s="13"/>
      <c r="G6" s="12"/>
    </row>
    <row r="7" spans="1:7" ht="24.75">
      <c r="A7" s="8" t="s">
        <v>9</v>
      </c>
      <c r="B7" s="36">
        <f aca="true" t="shared" si="0" ref="B7:G7">SUM(B8:B8)</f>
        <v>1357620</v>
      </c>
      <c r="C7" s="36">
        <f t="shared" si="0"/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1357620</v>
      </c>
    </row>
    <row r="8" spans="1:7" ht="24.75">
      <c r="A8" s="2" t="s">
        <v>11</v>
      </c>
      <c r="B8" s="16">
        <v>1357620</v>
      </c>
      <c r="C8" s="17">
        <v>0</v>
      </c>
      <c r="D8" s="16">
        <v>0</v>
      </c>
      <c r="E8" s="16">
        <v>0</v>
      </c>
      <c r="F8" s="21">
        <v>0</v>
      </c>
      <c r="G8" s="24">
        <f>B8+C8+D8+E8+F8</f>
        <v>1357620</v>
      </c>
    </row>
    <row r="9" spans="1:8" ht="24.75">
      <c r="A9" s="9" t="s">
        <v>72</v>
      </c>
      <c r="B9" s="42">
        <f aca="true" t="shared" si="1" ref="B9:G9">SUM(B10:B13)</f>
        <v>938000</v>
      </c>
      <c r="C9" s="42">
        <f t="shared" si="1"/>
        <v>0</v>
      </c>
      <c r="D9" s="42">
        <f t="shared" si="1"/>
        <v>0</v>
      </c>
      <c r="E9" s="42">
        <f t="shared" si="1"/>
        <v>100000</v>
      </c>
      <c r="F9" s="42">
        <f t="shared" si="1"/>
        <v>0</v>
      </c>
      <c r="G9" s="42">
        <f t="shared" si="1"/>
        <v>1038000</v>
      </c>
      <c r="H9" s="7"/>
    </row>
    <row r="10" spans="1:7" ht="24.75">
      <c r="A10" s="2" t="s">
        <v>15</v>
      </c>
      <c r="B10" s="21">
        <v>138000</v>
      </c>
      <c r="C10" s="25">
        <v>0</v>
      </c>
      <c r="D10" s="21">
        <v>0</v>
      </c>
      <c r="E10" s="21">
        <v>0</v>
      </c>
      <c r="F10" s="21">
        <v>0</v>
      </c>
      <c r="G10" s="24">
        <f aca="true" t="shared" si="2" ref="G10:G18">B10+C10+D10+E10+F10</f>
        <v>138000</v>
      </c>
    </row>
    <row r="11" spans="1:7" ht="24.75">
      <c r="A11" s="2" t="s">
        <v>16</v>
      </c>
      <c r="B11" s="21">
        <v>305000</v>
      </c>
      <c r="C11" s="25">
        <v>0</v>
      </c>
      <c r="D11" s="21">
        <v>0</v>
      </c>
      <c r="E11" s="21">
        <v>100000</v>
      </c>
      <c r="F11" s="21">
        <v>0</v>
      </c>
      <c r="G11" s="24">
        <f t="shared" si="2"/>
        <v>405000</v>
      </c>
    </row>
    <row r="12" spans="1:7" ht="24.75">
      <c r="A12" s="2" t="s">
        <v>55</v>
      </c>
      <c r="B12" s="21">
        <v>495000</v>
      </c>
      <c r="C12" s="25">
        <v>0</v>
      </c>
      <c r="D12" s="21">
        <v>0</v>
      </c>
      <c r="E12" s="21">
        <v>0</v>
      </c>
      <c r="F12" s="21">
        <v>0</v>
      </c>
      <c r="G12" s="24">
        <f t="shared" si="2"/>
        <v>495000</v>
      </c>
    </row>
    <row r="13" spans="1:7" ht="24.75">
      <c r="A13" s="2" t="s">
        <v>17</v>
      </c>
      <c r="B13" s="21"/>
      <c r="C13" s="25">
        <v>0</v>
      </c>
      <c r="D13" s="21">
        <v>0</v>
      </c>
      <c r="E13" s="21">
        <v>0</v>
      </c>
      <c r="F13" s="21">
        <v>0</v>
      </c>
      <c r="G13" s="24">
        <f t="shared" si="2"/>
        <v>0</v>
      </c>
    </row>
    <row r="14" spans="1:7" ht="24.75">
      <c r="A14" s="9" t="s">
        <v>18</v>
      </c>
      <c r="B14" s="42">
        <f aca="true" t="shared" si="3" ref="B14:G14">SUM(B15:B16)</f>
        <v>1393100</v>
      </c>
      <c r="C14" s="42">
        <f t="shared" si="3"/>
        <v>3121600</v>
      </c>
      <c r="D14" s="42">
        <f t="shared" si="3"/>
        <v>0</v>
      </c>
      <c r="E14" s="42">
        <f t="shared" si="3"/>
        <v>0</v>
      </c>
      <c r="F14" s="42">
        <f t="shared" si="3"/>
        <v>0</v>
      </c>
      <c r="G14" s="42">
        <f t="shared" si="3"/>
        <v>4514700</v>
      </c>
    </row>
    <row r="15" spans="1:7" ht="24.75">
      <c r="A15" s="2" t="s">
        <v>19</v>
      </c>
      <c r="B15" s="21">
        <v>0</v>
      </c>
      <c r="C15" s="25">
        <v>0</v>
      </c>
      <c r="D15" s="21">
        <v>0</v>
      </c>
      <c r="E15" s="21">
        <v>0</v>
      </c>
      <c r="F15" s="21">
        <v>0</v>
      </c>
      <c r="G15" s="24">
        <f t="shared" si="2"/>
        <v>0</v>
      </c>
    </row>
    <row r="16" spans="1:7" ht="24.75">
      <c r="A16" s="2" t="s">
        <v>20</v>
      </c>
      <c r="B16" s="21">
        <v>1393100</v>
      </c>
      <c r="C16" s="25">
        <v>3121600</v>
      </c>
      <c r="D16" s="21">
        <v>0</v>
      </c>
      <c r="E16" s="21"/>
      <c r="F16" s="21">
        <v>0</v>
      </c>
      <c r="G16" s="24">
        <f t="shared" si="2"/>
        <v>4514700</v>
      </c>
    </row>
    <row r="17" spans="1:7" ht="24.75">
      <c r="A17" s="9" t="s">
        <v>21</v>
      </c>
      <c r="B17" s="42">
        <f aca="true" t="shared" si="4" ref="B17:G17">SUM(B18)</f>
        <v>0</v>
      </c>
      <c r="C17" s="42">
        <f t="shared" si="4"/>
        <v>448000</v>
      </c>
      <c r="D17" s="42">
        <f t="shared" si="4"/>
        <v>0</v>
      </c>
      <c r="E17" s="42">
        <f t="shared" si="4"/>
        <v>0</v>
      </c>
      <c r="F17" s="42">
        <f t="shared" si="4"/>
        <v>0</v>
      </c>
      <c r="G17" s="42">
        <f t="shared" si="4"/>
        <v>448000</v>
      </c>
    </row>
    <row r="18" spans="1:7" ht="24.75">
      <c r="A18" s="2" t="s">
        <v>22</v>
      </c>
      <c r="B18" s="21">
        <v>0</v>
      </c>
      <c r="C18" s="25">
        <v>448000</v>
      </c>
      <c r="D18" s="21">
        <v>0</v>
      </c>
      <c r="E18" s="21">
        <v>0</v>
      </c>
      <c r="F18" s="21">
        <v>0</v>
      </c>
      <c r="G18" s="24">
        <f t="shared" si="2"/>
        <v>448000</v>
      </c>
    </row>
    <row r="19" spans="1:7" ht="24.75">
      <c r="A19" s="10" t="s">
        <v>8</v>
      </c>
      <c r="B19" s="19">
        <f aca="true" t="shared" si="5" ref="B19:G19">B7+B9+B14+B17</f>
        <v>3688720</v>
      </c>
      <c r="C19" s="19">
        <f t="shared" si="5"/>
        <v>3569600</v>
      </c>
      <c r="D19" s="19">
        <f t="shared" si="5"/>
        <v>0</v>
      </c>
      <c r="E19" s="19">
        <f t="shared" si="5"/>
        <v>100000</v>
      </c>
      <c r="F19" s="19">
        <f t="shared" si="5"/>
        <v>0</v>
      </c>
      <c r="G19" s="19">
        <f t="shared" si="5"/>
        <v>7358320</v>
      </c>
    </row>
    <row r="21" ht="24.75">
      <c r="G21" s="1">
        <v>11</v>
      </c>
    </row>
  </sheetData>
  <sheetProtection/>
  <mergeCells count="3">
    <mergeCell ref="A1:G1"/>
    <mergeCell ref="A2:G2"/>
    <mergeCell ref="A3:G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0.8515625" style="1" customWidth="1"/>
    <col min="2" max="2" width="31.00390625" style="1" customWidth="1"/>
    <col min="3" max="3" width="31.28125" style="1" customWidth="1"/>
    <col min="4" max="4" width="27.7109375" style="1" customWidth="1"/>
    <col min="5" max="16384" width="9.00390625" style="1" customWidth="1"/>
  </cols>
  <sheetData>
    <row r="1" spans="1:4" ht="24.75">
      <c r="A1" s="67" t="s">
        <v>0</v>
      </c>
      <c r="B1" s="67"/>
      <c r="C1" s="67"/>
      <c r="D1" s="67"/>
    </row>
    <row r="2" spans="1:4" ht="24.75">
      <c r="A2" s="67" t="s">
        <v>1</v>
      </c>
      <c r="B2" s="67"/>
      <c r="C2" s="67"/>
      <c r="D2" s="67"/>
    </row>
    <row r="3" spans="1:4" ht="24.75">
      <c r="A3" s="67" t="s">
        <v>2</v>
      </c>
      <c r="B3" s="67"/>
      <c r="C3" s="67"/>
      <c r="D3" s="67"/>
    </row>
    <row r="4" ht="24.75">
      <c r="A4" s="53" t="s">
        <v>76</v>
      </c>
    </row>
    <row r="5" spans="1:4" ht="24.75">
      <c r="A5" s="5" t="s">
        <v>4</v>
      </c>
      <c r="B5" s="5" t="s">
        <v>12</v>
      </c>
      <c r="C5" s="5" t="s">
        <v>51</v>
      </c>
      <c r="D5" s="5" t="s">
        <v>8</v>
      </c>
    </row>
    <row r="6" spans="1:4" ht="24.75">
      <c r="A6" s="6" t="s">
        <v>5</v>
      </c>
      <c r="B6" s="13"/>
      <c r="C6" s="13" t="s">
        <v>52</v>
      </c>
      <c r="D6" s="12"/>
    </row>
    <row r="7" spans="1:4" ht="24.75">
      <c r="A7" s="8" t="s">
        <v>9</v>
      </c>
      <c r="B7" s="38">
        <f>SUM(B8:B9)</f>
        <v>0</v>
      </c>
      <c r="C7" s="38">
        <f>SUM(C8:C9)</f>
        <v>0</v>
      </c>
      <c r="D7" s="38">
        <f>SUM(D8:D9)</f>
        <v>0</v>
      </c>
    </row>
    <row r="8" spans="1:4" ht="24.75">
      <c r="A8" s="2" t="s">
        <v>10</v>
      </c>
      <c r="B8" s="14">
        <v>0</v>
      </c>
      <c r="C8" s="15">
        <v>0</v>
      </c>
      <c r="D8" s="23">
        <f>B8+C8</f>
        <v>0</v>
      </c>
    </row>
    <row r="9" spans="1:4" ht="24.75">
      <c r="A9" s="2" t="s">
        <v>11</v>
      </c>
      <c r="B9" s="14">
        <v>0</v>
      </c>
      <c r="C9" s="15">
        <v>0</v>
      </c>
      <c r="D9" s="23">
        <f>B9+C9</f>
        <v>0</v>
      </c>
    </row>
    <row r="10" spans="1:4" ht="24.75">
      <c r="A10" s="9" t="s">
        <v>72</v>
      </c>
      <c r="B10" s="14">
        <f>SUM(B11:B13)</f>
        <v>0</v>
      </c>
      <c r="C10" s="37">
        <f>SUM(C11:C13)</f>
        <v>368000</v>
      </c>
      <c r="D10" s="37">
        <f>SUM(D11:D13)</f>
        <v>368000</v>
      </c>
    </row>
    <row r="11" spans="1:4" ht="24.75">
      <c r="A11" s="2" t="s">
        <v>15</v>
      </c>
      <c r="B11" s="14">
        <v>0</v>
      </c>
      <c r="C11" s="15">
        <v>0</v>
      </c>
      <c r="D11" s="23">
        <f aca="true" t="shared" si="0" ref="D11:D19">B11+C11</f>
        <v>0</v>
      </c>
    </row>
    <row r="12" spans="1:4" ht="24.75">
      <c r="A12" s="2" t="s">
        <v>16</v>
      </c>
      <c r="B12" s="14">
        <v>0</v>
      </c>
      <c r="C12" s="17">
        <v>368000</v>
      </c>
      <c r="D12" s="24">
        <f t="shared" si="0"/>
        <v>368000</v>
      </c>
    </row>
    <row r="13" spans="1:4" ht="24.75">
      <c r="A13" s="2" t="s">
        <v>55</v>
      </c>
      <c r="B13" s="14">
        <v>0</v>
      </c>
      <c r="C13" s="17">
        <v>0</v>
      </c>
      <c r="D13" s="23">
        <f t="shared" si="0"/>
        <v>0</v>
      </c>
    </row>
    <row r="14" spans="1:4" ht="24.75">
      <c r="A14" s="2" t="s">
        <v>17</v>
      </c>
      <c r="B14" s="14">
        <v>0</v>
      </c>
      <c r="C14" s="17">
        <v>0</v>
      </c>
      <c r="D14" s="23">
        <f t="shared" si="0"/>
        <v>0</v>
      </c>
    </row>
    <row r="15" spans="1:4" ht="24.75">
      <c r="A15" s="9" t="s">
        <v>18</v>
      </c>
      <c r="B15" s="43">
        <f>SUM(B16:B17)</f>
        <v>0</v>
      </c>
      <c r="C15" s="43">
        <f>SUM(C16:C17)</f>
        <v>0</v>
      </c>
      <c r="D15" s="43">
        <f>SUM(D16:D17)</f>
        <v>0</v>
      </c>
    </row>
    <row r="16" spans="1:4" ht="24.75">
      <c r="A16" s="2" t="s">
        <v>19</v>
      </c>
      <c r="B16" s="14">
        <v>0</v>
      </c>
      <c r="C16" s="17">
        <v>0</v>
      </c>
      <c r="D16" s="23">
        <f t="shared" si="0"/>
        <v>0</v>
      </c>
    </row>
    <row r="17" spans="1:4" ht="24.75">
      <c r="A17" s="2" t="s">
        <v>20</v>
      </c>
      <c r="B17" s="14">
        <v>0</v>
      </c>
      <c r="C17" s="17">
        <v>0</v>
      </c>
      <c r="D17" s="23">
        <f t="shared" si="0"/>
        <v>0</v>
      </c>
    </row>
    <row r="18" spans="1:4" ht="24.75">
      <c r="A18" s="9" t="s">
        <v>21</v>
      </c>
      <c r="B18" s="43">
        <f>B19</f>
        <v>0</v>
      </c>
      <c r="C18" s="45">
        <f>C19</f>
        <v>20000</v>
      </c>
      <c r="D18" s="46">
        <f>D19</f>
        <v>20000</v>
      </c>
    </row>
    <row r="19" spans="1:4" ht="24.75">
      <c r="A19" s="2" t="s">
        <v>22</v>
      </c>
      <c r="B19" s="14">
        <v>0</v>
      </c>
      <c r="C19" s="17">
        <v>20000</v>
      </c>
      <c r="D19" s="24">
        <f t="shared" si="0"/>
        <v>20000</v>
      </c>
    </row>
    <row r="20" spans="1:4" ht="24.75">
      <c r="A20" s="10" t="s">
        <v>8</v>
      </c>
      <c r="B20" s="26">
        <f>B7+B10+B15+B18</f>
        <v>0</v>
      </c>
      <c r="C20" s="18">
        <f>C7+C10+C15+C18</f>
        <v>388000</v>
      </c>
      <c r="D20" s="18">
        <f>D7+D10+D15+D18</f>
        <v>388000</v>
      </c>
    </row>
    <row r="21" ht="24.75">
      <c r="D21" s="1">
        <v>12</v>
      </c>
    </row>
  </sheetData>
  <sheetProtection/>
  <mergeCells count="3">
    <mergeCell ref="A1:D1"/>
    <mergeCell ref="A2:D2"/>
    <mergeCell ref="A3:D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3.8515625" style="1" customWidth="1"/>
    <col min="2" max="2" width="24.421875" style="1" customWidth="1"/>
    <col min="3" max="3" width="21.140625" style="1" customWidth="1"/>
    <col min="4" max="5" width="19.7109375" style="1" customWidth="1"/>
    <col min="6" max="6" width="16.57421875" style="1" customWidth="1"/>
    <col min="7" max="16384" width="9.00390625" style="1" customWidth="1"/>
  </cols>
  <sheetData>
    <row r="1" spans="1:6" ht="24.75">
      <c r="A1" s="67" t="s">
        <v>0</v>
      </c>
      <c r="B1" s="67"/>
      <c r="C1" s="67"/>
      <c r="D1" s="67"/>
      <c r="E1" s="67"/>
      <c r="F1" s="67"/>
    </row>
    <row r="2" spans="1:6" ht="24.75">
      <c r="A2" s="67" t="s">
        <v>1</v>
      </c>
      <c r="B2" s="67"/>
      <c r="C2" s="67"/>
      <c r="D2" s="67"/>
      <c r="E2" s="67"/>
      <c r="F2" s="67"/>
    </row>
    <row r="3" spans="1:6" ht="24.75">
      <c r="A3" s="67" t="s">
        <v>2</v>
      </c>
      <c r="B3" s="67"/>
      <c r="C3" s="67"/>
      <c r="D3" s="67"/>
      <c r="E3" s="67"/>
      <c r="F3" s="67"/>
    </row>
    <row r="4" ht="24.75">
      <c r="A4" s="53" t="s">
        <v>58</v>
      </c>
    </row>
    <row r="5" spans="1:6" ht="24.75">
      <c r="A5" s="5" t="s">
        <v>4</v>
      </c>
      <c r="B5" s="5" t="s">
        <v>12</v>
      </c>
      <c r="C5" s="5" t="s">
        <v>40</v>
      </c>
      <c r="D5" s="5" t="s">
        <v>57</v>
      </c>
      <c r="E5" s="5" t="s">
        <v>42</v>
      </c>
      <c r="F5" s="5" t="s">
        <v>8</v>
      </c>
    </row>
    <row r="6" spans="1:6" ht="24.75">
      <c r="A6" s="6" t="s">
        <v>5</v>
      </c>
      <c r="B6" s="13" t="s">
        <v>39</v>
      </c>
      <c r="C6" s="13"/>
      <c r="D6" s="13" t="s">
        <v>41</v>
      </c>
      <c r="E6" s="13" t="s">
        <v>43</v>
      </c>
      <c r="F6" s="12"/>
    </row>
    <row r="7" spans="1:6" ht="24.75">
      <c r="A7" s="8" t="s">
        <v>9</v>
      </c>
      <c r="B7" s="38">
        <f>SUM(B8:B9)</f>
        <v>0</v>
      </c>
      <c r="C7" s="38">
        <f>SUM(C8:C9)</f>
        <v>0</v>
      </c>
      <c r="D7" s="38">
        <f>SUM(D8:D9)</f>
        <v>0</v>
      </c>
      <c r="E7" s="38">
        <f>SUM(E8:E9)</f>
        <v>0</v>
      </c>
      <c r="F7" s="38">
        <f>SUM(F8:F9)</f>
        <v>0</v>
      </c>
    </row>
    <row r="8" spans="1:6" ht="24.75">
      <c r="A8" s="2" t="s">
        <v>10</v>
      </c>
      <c r="B8" s="14">
        <v>0</v>
      </c>
      <c r="C8" s="14">
        <v>0</v>
      </c>
      <c r="D8" s="14">
        <v>0</v>
      </c>
      <c r="E8" s="14">
        <v>0</v>
      </c>
      <c r="F8" s="23">
        <f>B8+C8+D8+E8</f>
        <v>0</v>
      </c>
    </row>
    <row r="9" spans="1:6" ht="24.75">
      <c r="A9" s="2" t="s">
        <v>11</v>
      </c>
      <c r="B9" s="14">
        <v>0</v>
      </c>
      <c r="C9" s="14">
        <v>0</v>
      </c>
      <c r="D9" s="14">
        <v>0</v>
      </c>
      <c r="E9" s="14">
        <v>0</v>
      </c>
      <c r="F9" s="23">
        <f>B9+C9+D9+E9</f>
        <v>0</v>
      </c>
    </row>
    <row r="10" spans="1:6" ht="24.75">
      <c r="A10" s="9" t="s">
        <v>72</v>
      </c>
      <c r="B10" s="14">
        <f>SUM(B11:B14)</f>
        <v>0</v>
      </c>
      <c r="C10" s="37">
        <f>SUM(C11:C14)</f>
        <v>348000</v>
      </c>
      <c r="D10" s="37">
        <f>SUM(D11:D14)</f>
        <v>200000</v>
      </c>
      <c r="E10" s="37">
        <f>SUM(E11:E14)</f>
        <v>30000</v>
      </c>
      <c r="F10" s="37">
        <f>SUM(F11:F14)</f>
        <v>578000</v>
      </c>
    </row>
    <row r="11" spans="1:6" ht="24.75">
      <c r="A11" s="2" t="s">
        <v>15</v>
      </c>
      <c r="B11" s="14">
        <v>0</v>
      </c>
      <c r="C11" s="14">
        <v>0</v>
      </c>
      <c r="D11" s="14">
        <v>0</v>
      </c>
      <c r="E11" s="14">
        <v>0</v>
      </c>
      <c r="F11" s="24">
        <f aca="true" t="shared" si="0" ref="F11:F19">B11+C11+D11+E11</f>
        <v>0</v>
      </c>
    </row>
    <row r="12" spans="1:6" ht="24.75">
      <c r="A12" s="2" t="s">
        <v>16</v>
      </c>
      <c r="B12" s="16">
        <v>0</v>
      </c>
      <c r="C12" s="16">
        <v>250000</v>
      </c>
      <c r="D12" s="16">
        <v>200000</v>
      </c>
      <c r="E12" s="16">
        <v>30000</v>
      </c>
      <c r="F12" s="24">
        <f t="shared" si="0"/>
        <v>480000</v>
      </c>
    </row>
    <row r="13" spans="1:6" ht="24.75">
      <c r="A13" s="2" t="s">
        <v>55</v>
      </c>
      <c r="B13" s="16">
        <v>0</v>
      </c>
      <c r="C13" s="16">
        <v>98000</v>
      </c>
      <c r="D13" s="16">
        <v>0</v>
      </c>
      <c r="E13" s="16">
        <v>0</v>
      </c>
      <c r="F13" s="24">
        <f t="shared" si="0"/>
        <v>98000</v>
      </c>
    </row>
    <row r="14" spans="1:6" ht="24.75">
      <c r="A14" s="2" t="s">
        <v>17</v>
      </c>
      <c r="B14" s="16">
        <v>0</v>
      </c>
      <c r="C14" s="16">
        <v>0</v>
      </c>
      <c r="D14" s="16">
        <v>0</v>
      </c>
      <c r="E14" s="16">
        <v>0</v>
      </c>
      <c r="F14" s="24">
        <f t="shared" si="0"/>
        <v>0</v>
      </c>
    </row>
    <row r="15" spans="1:6" ht="24.75">
      <c r="A15" s="9" t="s">
        <v>18</v>
      </c>
      <c r="B15" s="16">
        <f>SUM(B16:B17)</f>
        <v>0</v>
      </c>
      <c r="C15" s="37">
        <f>SUM(C16:C17)</f>
        <v>0</v>
      </c>
      <c r="D15" s="37">
        <f>SUM(D16:D17)</f>
        <v>0</v>
      </c>
      <c r="E15" s="37">
        <f>SUM(E16:E17)</f>
        <v>0</v>
      </c>
      <c r="F15" s="37">
        <f>SUM(F16:F17)</f>
        <v>0</v>
      </c>
    </row>
    <row r="16" spans="1:6" ht="24.75">
      <c r="A16" s="2" t="s">
        <v>19</v>
      </c>
      <c r="B16" s="16">
        <v>0</v>
      </c>
      <c r="C16" s="16">
        <v>0</v>
      </c>
      <c r="D16" s="16">
        <v>0</v>
      </c>
      <c r="E16" s="16">
        <v>0</v>
      </c>
      <c r="F16" s="24">
        <f t="shared" si="0"/>
        <v>0</v>
      </c>
    </row>
    <row r="17" spans="1:6" ht="24.75">
      <c r="A17" s="2" t="s">
        <v>20</v>
      </c>
      <c r="B17" s="16">
        <v>0</v>
      </c>
      <c r="C17" s="16">
        <v>0</v>
      </c>
      <c r="D17" s="16">
        <v>0</v>
      </c>
      <c r="E17" s="16">
        <v>0</v>
      </c>
      <c r="F17" s="24">
        <f t="shared" si="0"/>
        <v>0</v>
      </c>
    </row>
    <row r="18" spans="1:6" ht="24.75">
      <c r="A18" s="9" t="s">
        <v>21</v>
      </c>
      <c r="B18" s="16">
        <f>SUM(B19)</f>
        <v>0</v>
      </c>
      <c r="C18" s="37">
        <f>SUM(C19)</f>
        <v>0</v>
      </c>
      <c r="D18" s="37">
        <f>SUM(D19)</f>
        <v>653000</v>
      </c>
      <c r="E18" s="37">
        <f>SUM(E19)</f>
        <v>0</v>
      </c>
      <c r="F18" s="37">
        <f>SUM(F19)</f>
        <v>653000</v>
      </c>
    </row>
    <row r="19" spans="1:6" ht="24.75">
      <c r="A19" s="2" t="s">
        <v>22</v>
      </c>
      <c r="B19" s="16">
        <v>0</v>
      </c>
      <c r="C19" s="16">
        <v>0</v>
      </c>
      <c r="D19" s="16">
        <v>653000</v>
      </c>
      <c r="E19" s="16">
        <v>0</v>
      </c>
      <c r="F19" s="24">
        <f t="shared" si="0"/>
        <v>653000</v>
      </c>
    </row>
    <row r="20" spans="1:6" ht="24.75">
      <c r="A20" s="10" t="s">
        <v>8</v>
      </c>
      <c r="B20" s="18">
        <f>B7+B10+B15+B18</f>
        <v>0</v>
      </c>
      <c r="C20" s="18">
        <f>C7+C10+C15+C18</f>
        <v>348000</v>
      </c>
      <c r="D20" s="18">
        <f>D7+D10+D15+D18</f>
        <v>853000</v>
      </c>
      <c r="E20" s="18">
        <f>E7+E10+E15+E18</f>
        <v>30000</v>
      </c>
      <c r="F20" s="18">
        <f>F7+F10+F15+F18</f>
        <v>1231000</v>
      </c>
    </row>
    <row r="21" ht="24.75">
      <c r="F21" s="1">
        <v>13</v>
      </c>
    </row>
  </sheetData>
  <sheetProtection/>
  <mergeCells count="3">
    <mergeCell ref="A1:F1"/>
    <mergeCell ref="A2:F2"/>
    <mergeCell ref="A3:F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2017-08-25T01:59:30Z</cp:lastPrinted>
  <dcterms:created xsi:type="dcterms:W3CDTF">2012-05-09T20:15:51Z</dcterms:created>
  <dcterms:modified xsi:type="dcterms:W3CDTF">2017-08-25T02:00:03Z</dcterms:modified>
  <cp:category/>
  <cp:version/>
  <cp:contentType/>
  <cp:contentStatus/>
</cp:coreProperties>
</file>